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tabRatio="736" activeTab="0"/>
  </bookViews>
  <sheets>
    <sheet name="прил 1" sheetId="1" r:id="rId1"/>
    <sheet name="прил 2" sheetId="2" r:id="rId2"/>
    <sheet name="прил 3 " sheetId="3" r:id="rId3"/>
    <sheet name="прил 4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<sst xmlns="http://schemas.openxmlformats.org/spreadsheetml/2006/main" count="697" uniqueCount="368">
  <si>
    <t>Предоставление субсидий  на  «Кадровое обеспечение сферы культуры и искусства»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муниципальных…</t>
  </si>
  <si>
    <t>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(за…</t>
  </si>
  <si>
    <t>Предоставление субсидий  на  «Кадровое обеспечение сферы культуры и искусства» «Создание условий для организации досуга и обеспечения услугами организаций культуры и организации предостав-ления дополнительного образования детей в муниципальных…</t>
  </si>
  <si>
    <t xml:space="preserve">Реализация мероприятий по развитию массовой физической культуры и спорта среди населения </t>
  </si>
  <si>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</si>
  <si>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</si>
  <si>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</si>
  <si>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</si>
  <si>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5080000000</t>
  </si>
  <si>
    <t>5080010150</t>
  </si>
  <si>
    <t>Обслуживание государственного (муниципального) долга</t>
  </si>
  <si>
    <t>Управление муниципальным долгом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</si>
  <si>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</si>
  <si>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</si>
  <si>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</si>
  <si>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</si>
  <si>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</si>
  <si>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</si>
  <si>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</si>
  <si>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</si>
  <si>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Земельный налог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</si>
  <si>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</si>
  <si>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</si>
  <si>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</si>
  <si>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</si>
  <si>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</si>
  <si>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</si>
  <si>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</si>
  <si>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</si>
  <si>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</si>
  <si>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</si>
  <si>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</si>
  <si>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</si>
  <si>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</si>
  <si>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</si>
  <si>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</si>
  <si>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</si>
  <si>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</si>
  <si>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</si>
  <si>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</si>
  <si>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</si>
  <si>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</si>
  <si>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</si>
  <si>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</si>
  <si>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</si>
  <si>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</si>
  <si>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</si>
  <si>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</si>
  <si>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</si>
  <si>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</si>
  <si>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</si>
  <si>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</si>
  <si>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</si>
  <si>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</si>
  <si>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</si>
  <si>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</si>
  <si>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</si>
  <si>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</si>
  <si>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</si>
  <si>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</si>
  <si>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</si>
  <si>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</si>
  <si>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</si>
  <si>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</si>
  <si>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</si>
  <si>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</si>
  <si>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</si>
  <si>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</si>
  <si>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</si>
  <si>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</si>
  <si>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</si>
  <si>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</si>
  <si>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</si>
  <si>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</si>
  <si>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</si>
  <si>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</si>
  <si>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</si>
  <si>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</si>
  <si>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</si>
  <si>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</si>
  <si>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</si>
  <si>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</si>
  <si>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</si>
  <si>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</si>
  <si>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</si>
  <si>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</si>
  <si>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</si>
  <si>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</si>
  <si>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</si>
  <si>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</si>
  <si>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</si>
  <si>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</si>
  <si>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</si>
  <si>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</si>
  <si>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</si>
  <si>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</si>
  <si>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</si>
  <si>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</si>
  <si>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Доходы, получаемые в виде арендной, либо иной платы за передачу в возмездное пользование муниципального имущества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</si>
  <si>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</si>
  <si>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</si>
  <si>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</si>
  <si>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</si>
  <si>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</si>
  <si>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</si>
  <si>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</si>
  <si>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</si>
  <si>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</si>
  <si>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</si>
  <si>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</si>
  <si>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</si>
  <si>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</si>
  <si>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</si>
  <si>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</si>
  <si>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</si>
  <si>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</si>
  <si>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</si>
  <si>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</si>
  <si>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</si>
  <si>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</si>
  <si>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</si>
  <si>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</si>
  <si>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</si>
  <si>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</si>
  <si>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</si>
  <si>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</si>
  <si>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</si>
  <si>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</si>
  <si>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</si>
  <si>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</si>
  <si>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</si>
  <si>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</si>
  <si>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(по обязательствам,возникшим до 1 января 2006 года), мобилизуемый на территории поселений</t>
  </si>
  <si>
    <t>0409</t>
  </si>
  <si>
    <t>Дорожное хозяйство (дорожные фонды)</t>
  </si>
  <si>
    <t>0111 "Резервные фонды"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</si>
  <si>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</si>
  <si>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</si>
  <si>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</si>
  <si>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</si>
  <si>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</si>
  <si>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</si>
  <si>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</si>
  <si>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</si>
  <si>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</si>
  <si>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</si>
  <si>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</si>
  <si>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</si>
  <si>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</si>
  <si>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</si>
  <si>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</si>
  <si>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</si>
  <si>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</si>
  <si>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</si>
  <si>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</si>
  <si>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</si>
  <si>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</si>
  <si>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</si>
  <si>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</si>
  <si>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</si>
  <si>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</si>
  <si>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</si>
  <si>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</si>
  <si>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</si>
  <si>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</si>
  <si>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</si>
  <si>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</si>
  <si>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</si>
  <si>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Н.А. Костякова</t>
  </si>
  <si>
    <t>1301</t>
  </si>
  <si>
    <t>700</t>
  </si>
  <si>
    <t>Процентные платежи по муниципальному долгу</t>
  </si>
  <si>
    <t xml:space="preserve">Обслуживание муниципального долга 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</si>
  <si>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</si>
  <si>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</si>
  <si>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</si>
  <si>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</si>
  <si>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ПЕНСИОННОЕ ОБЕСПЕЧЕНИЕ</t>
  </si>
  <si>
    <t>Обслуживание государственного и муниципального долга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</si>
  <si>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</si>
  <si>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</si>
  <si>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</si>
  <si>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</si>
  <si>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</si>
  <si>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</si>
  <si>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</si>
  <si>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</si>
  <si>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</si>
  <si>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</si>
  <si>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</si>
  <si>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</si>
  <si>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</si>
  <si>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5010000190</t>
  </si>
  <si>
    <t>7590000190</t>
  </si>
  <si>
    <t>5040020590</t>
  </si>
  <si>
    <t>5500000000</t>
  </si>
  <si>
    <t>Муниципальная программа Красносельского сельского поселения Динского района «Обеспечение безопасности населения»</t>
  </si>
  <si>
    <t>0100000000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</si>
  <si>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</si>
  <si>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</si>
  <si>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</si>
  <si>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0200000000</t>
  </si>
  <si>
    <t xml:space="preserve">Капитальный ремонт, ремонт и содержание автомобильных дорог местного значения </t>
  </si>
  <si>
    <t>Расходы по обеспечению безопасности дорожного движения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</si>
  <si>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</si>
  <si>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</si>
  <si>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</si>
  <si>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</si>
  <si>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</si>
  <si>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</si>
  <si>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Прочие мероприятия по благоустройству сельского поселения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</si>
  <si>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</si>
  <si>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</si>
  <si>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</si>
  <si>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</si>
  <si>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</si>
  <si>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Субсидии на дополнительную помощь местным бюджетам для решения социально значимых вопросов</t>
  </si>
  <si>
    <t>07 0 0000000</t>
  </si>
  <si>
    <t>0300000000</t>
  </si>
  <si>
    <t>0310100000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</si>
  <si>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</si>
  <si>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</si>
  <si>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</si>
  <si>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</si>
  <si>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</si>
  <si>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</si>
  <si>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</si>
  <si>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</si>
  <si>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</si>
  <si>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</si>
  <si>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</si>
  <si>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</si>
  <si>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</si>
  <si>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</si>
  <si>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</si>
  <si>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</si>
  <si>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Мероприятия в рамках управления имуществом муниципального образования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</si>
  <si>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</si>
  <si>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 xml:space="preserve">Мероприятия по борьбе с амброзией и другой карантинной растительностью </t>
  </si>
  <si>
    <t>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(за...</t>
  </si>
  <si>
    <t>Кассовое исполнение за 2018 год</t>
  </si>
  <si>
    <t>Бюджет, утвержденный решением Совета Красносельского сельского поселения от 19.12.2017 №59 (с изменениями)</t>
  </si>
  <si>
    <t>Бюджет утвержденный решением Совета Красносельского сельского поселения от 19.12.2017 №59 (с изменениями)</t>
  </si>
  <si>
    <t>Исполнено за  2018 год</t>
  </si>
  <si>
    <t>Утверждено на 2018 год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</si>
  <si>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</si>
  <si>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</si>
  <si>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0110100000</t>
  </si>
  <si>
    <t>0210110570</t>
  </si>
  <si>
    <t>0310110440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</si>
  <si>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(краевой бюджет)</t>
  </si>
  <si>
    <t>Закупка товаров, работ и услуг для обеспечения государственных (муниципальных) нужд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</si>
  <si>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(местный бюджет)</t>
  </si>
  <si>
    <t>03101S2440</t>
  </si>
  <si>
    <t>0310200000</t>
  </si>
  <si>
    <t>0310210810</t>
  </si>
  <si>
    <t>5110011020</t>
  </si>
  <si>
    <t>Мероприятия по землеустройству и землепользованию</t>
  </si>
  <si>
    <t>5110000000</t>
  </si>
  <si>
    <t>Реализация муниципальных функций в области национальной экономики</t>
  </si>
  <si>
    <t>5100000000</t>
  </si>
  <si>
    <t>Муниципальная программа «Проведение работ по уточнению записей в книгах похозяйственного учета Красносельского сельского поселения» на 2018 год</t>
  </si>
  <si>
    <t>Закладка книг похозяйственного учета</t>
  </si>
  <si>
    <t>0410200000</t>
  </si>
  <si>
    <t>Субсидия организациям коммунального комплекса для подготовки к работе в осенне-зимний период</t>
  </si>
  <si>
    <t>Энергосбережение и  повышение энергетической эффективности на территории Красносельского сельского поселения</t>
  </si>
  <si>
    <t>Отдельные мероприятия муниципальной программы</t>
  </si>
  <si>
    <t>0510000000</t>
  </si>
  <si>
    <t>0510009910</t>
  </si>
  <si>
    <t>0520000000</t>
  </si>
  <si>
    <t>0520100000</t>
  </si>
  <si>
    <t>0520200000</t>
  </si>
  <si>
    <t>0520300000</t>
  </si>
  <si>
    <t>0610000000</t>
  </si>
  <si>
    <t>0610100000</t>
  </si>
  <si>
    <t>0610100590</t>
  </si>
  <si>
    <t>0610200000</t>
  </si>
  <si>
    <t>06102S0120</t>
  </si>
  <si>
    <t>0610300000</t>
  </si>
  <si>
    <t>Дополнительная помощь местным бюджетам для решения социально-значимых вопросов (МБУ КДЦ с. Красносельское)</t>
  </si>
  <si>
    <t>0610360050</t>
  </si>
  <si>
    <t>0620000000</t>
  </si>
  <si>
    <t>0620100000</t>
  </si>
  <si>
    <t>0620100590</t>
  </si>
  <si>
    <t>0620200000</t>
  </si>
  <si>
    <t>06202S0120</t>
  </si>
  <si>
    <t>0710141210</t>
  </si>
  <si>
    <t>0800000000</t>
  </si>
  <si>
    <t>0810110690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</si>
  <si>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</si>
  <si>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</si>
  <si>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Код классификации дохода</t>
  </si>
  <si>
    <t>ПРИЛОЖЕНИЕ 1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</si>
  <si>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</si>
  <si>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</si>
  <si>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</si>
  <si>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</si>
  <si>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</si>
  <si>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</si>
  <si>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</si>
  <si>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</si>
  <si>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</si>
  <si>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</si>
  <si>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</si>
  <si>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</si>
  <si>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</si>
  <si>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</si>
  <si>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182 1 06 01030 10 0000 110</t>
  </si>
  <si>
    <t>182 1 06 06000 00 0000 110</t>
  </si>
  <si>
    <t>182 1 06 06033 10 0000 110</t>
  </si>
  <si>
    <t>182 1 06 06043 10 0000 110</t>
  </si>
  <si>
    <t>992 1 11 00000 00 0000 000</t>
  </si>
  <si>
    <t>992 1 11 05000 00 0000 120</t>
  </si>
  <si>
    <t>992 1 11 05030 00 0000 120</t>
  </si>
  <si>
    <t>992 1 11 05035 10 0000 120</t>
  </si>
  <si>
    <t>992 1 11 05070 00 0000 120</t>
  </si>
  <si>
    <t>992 1 11 05075 10 0000 120</t>
  </si>
  <si>
    <t>992 1 16 00000 00 0000 000</t>
  </si>
  <si>
    <t>161 1 16 33050 10 0000 140</t>
  </si>
  <si>
    <t>161 1 16 33000 00 0000 140</t>
  </si>
  <si>
    <t>161 1 16 00000 00 0000 000</t>
  </si>
  <si>
    <t>992 1 16 90000 00 0000 140</t>
  </si>
  <si>
    <t>992 1 16 90050 10 0000 140</t>
  </si>
  <si>
    <t>992 2 02 00000 00 0000 000</t>
  </si>
  <si>
    <t>992 2 02 10000 00 0000 151</t>
  </si>
  <si>
    <t>992 2 02 15001 10 0000 151</t>
  </si>
  <si>
    <t>992 2 02 20000 00 0000 151</t>
  </si>
  <si>
    <t>992 2 02 29999 10 0000 151</t>
  </si>
  <si>
    <t>992 2 02 30000 00 0000 151</t>
  </si>
  <si>
    <t>992 2 02 30024 10 0000 151</t>
  </si>
  <si>
    <t>992 2 02 35118 10 0000 151</t>
  </si>
  <si>
    <t xml:space="preserve">Культура, кинематография </t>
  </si>
  <si>
    <t>5010000000</t>
  </si>
  <si>
    <t>Глава администрации Красносельского сельского поселения Динского района</t>
  </si>
  <si>
    <t>Обеспечение деятельности администрации муниципального образования</t>
  </si>
  <si>
    <t>Осуществление отдельных полномочий Краснодарского края</t>
  </si>
  <si>
    <t>5030000000</t>
  </si>
  <si>
    <t>Обеспечение деятельности Контрольно-счетной палаты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</si>
  <si>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</si>
  <si>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7500000000</t>
  </si>
  <si>
    <t>7590000000</t>
  </si>
  <si>
    <t>Формирование резервного фонда администрации сельского поселения</t>
  </si>
  <si>
    <t>5040000000</t>
  </si>
  <si>
    <t>0110000000</t>
  </si>
  <si>
    <t>Осуществление отдельных полномочий Российской Федерации и государственных полномочий Краснодарского края</t>
  </si>
  <si>
    <t>5520000000</t>
  </si>
  <si>
    <t>5520051180</t>
  </si>
  <si>
    <t xml:space="preserve">Обеспечение первичных мер пожарной безопасности в Красносельском сельском поселении </t>
  </si>
  <si>
    <t>0210000000</t>
  </si>
  <si>
    <t>0210100000</t>
  </si>
  <si>
    <t>0310000000</t>
  </si>
  <si>
    <t>0410000000</t>
  </si>
  <si>
    <t>0710000000</t>
  </si>
  <si>
    <t>0710100000</t>
  </si>
  <si>
    <t>Дополнительное материальное обеспечение, доплаты к пенсиям</t>
  </si>
  <si>
    <t xml:space="preserve">Мероприятия по развитию массовой физической культуры и спорта среди населения  </t>
  </si>
  <si>
    <t>0810000000</t>
  </si>
  <si>
    <t>0810100000</t>
  </si>
  <si>
    <t>ПРИЛОЖЕНИЕ 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</si>
  <si>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</si>
  <si>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</si>
  <si>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5</t>
  </si>
  <si>
    <t xml:space="preserve">Расходы бюджета Красносельского сельского поселения Динского района в 2018 году на исполнение муниципальных программ                                                                                                                                  </t>
  </si>
  <si>
    <t>08 0 0000000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</si>
  <si>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2018 год и о расходовании средств резервного фонда"                                                                           от 29.04.2019 № 12                                                             </t>
  </si>
  <si>
    <t>к решению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2018 год и о расходовании средств резервного фонда"                                                                           от 29.04.2019 № 12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</si>
  <si>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2018 год и о расходовании средств резервного фонда"                                                                           от 29.04.2019 № 12                                                            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</si>
  <si>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2018 год и о расходовании средств резервного фонда"                                                                           от 29.04.2019 № 12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</si>
</sst>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2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8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78" fontId="9" fillId="2" borderId="1" xfId="0" applyNumberFormat="1" applyFont="1" applyFill="1" applyBorder="1" applyAlignment="1">
      <alignment horizontal="center" wrapText="1"/>
    </xf>
    <xf numFmtId="178" fontId="9" fillId="2" borderId="1" xfId="0" applyNumberFormat="1" applyFont="1" applyFill="1" applyBorder="1" applyAlignment="1">
      <alignment horizontal="center" vertical="justify" wrapText="1"/>
    </xf>
    <xf numFmtId="0" fontId="9" fillId="0" borderId="1" xfId="0" applyFont="1" applyBorder="1" applyAlignment="1">
      <alignment vertical="top" wrapText="1"/>
    </xf>
    <xf numFmtId="178" fontId="9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18" fillId="2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9" fillId="0" borderId="0" xfId="0" applyFont="1" applyAlignment="1">
      <alignment/>
    </xf>
    <xf numFmtId="49" fontId="1" fillId="2" borderId="1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0" fontId="4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right" wrapText="1"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179" fontId="1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5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 2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5.375" style="0" customWidth="1"/>
    <col min="2" max="2" width="22.75390625" style="0" customWidth="1"/>
    <col min="3" max="3" width="17.00390625" style="0" customWidth="1"/>
    <col min="4" max="4" width="12.125" style="0" customWidth="1"/>
    <col min="5" max="5" width="9.875" style="0" customWidth="1"/>
  </cols>
  <sheetData>
    <row r="2" spans="1:4" ht="13.5" customHeight="1">
      <c r="A2" s="10"/>
      <c r="B2" s="122" t="s">
        <v>292</v>
      </c>
      <c r="C2" s="123"/>
      <c r="D2" s="123"/>
    </row>
    <row r="3" spans="1:4" ht="12.75">
      <c r="A3" s="10"/>
      <c r="B3" s="10"/>
      <c r="C3" s="10"/>
      <c r="D3" s="10"/>
    </row>
    <row r="4" spans="1:4" ht="108" customHeight="1">
      <c r="A4" s="10"/>
      <c r="B4" s="121" t="s">
        <v>364</v>
      </c>
      <c r="C4" s="121"/>
      <c r="D4" s="121"/>
    </row>
    <row r="5" spans="1:4" ht="8.25" customHeight="1">
      <c r="A5" s="10"/>
      <c r="B5" s="47"/>
      <c r="C5" s="57"/>
      <c r="D5" s="57"/>
    </row>
    <row r="6" spans="1:5" ht="56.25" customHeight="1">
      <c r="A6" s="124" t="s">
        <v>108</v>
      </c>
      <c r="B6" s="124"/>
      <c r="C6" s="124"/>
      <c r="D6" s="124"/>
      <c r="E6" s="124"/>
    </row>
    <row r="7" spans="1:5" ht="17.25" customHeight="1">
      <c r="A7" s="10"/>
      <c r="B7" s="10"/>
      <c r="C7" s="10"/>
      <c r="E7" s="82" t="s">
        <v>139</v>
      </c>
    </row>
    <row r="8" spans="1:5" ht="101.25" customHeight="1">
      <c r="A8" s="42" t="s">
        <v>91</v>
      </c>
      <c r="B8" s="36" t="s">
        <v>291</v>
      </c>
      <c r="C8" s="36" t="s">
        <v>241</v>
      </c>
      <c r="D8" s="36" t="s">
        <v>240</v>
      </c>
      <c r="E8" s="97" t="s">
        <v>65</v>
      </c>
    </row>
    <row r="9" spans="1:5" ht="15.75">
      <c r="A9" s="35" t="s">
        <v>109</v>
      </c>
      <c r="B9" s="43"/>
      <c r="C9" s="52">
        <f>C10+C43</f>
        <v>18294.6</v>
      </c>
      <c r="D9" s="52">
        <f>D10+D43</f>
        <v>19084.1</v>
      </c>
      <c r="E9" s="41">
        <f>D9/C9*100</f>
        <v>104.3154810709171</v>
      </c>
    </row>
    <row r="10" spans="1:5" ht="28.5">
      <c r="A10" s="44" t="s">
        <v>56</v>
      </c>
      <c r="B10" s="46" t="s">
        <v>17</v>
      </c>
      <c r="C10" s="53">
        <f>C11+C16+C19+C24+C26+C32+C34+C40</f>
        <v>8006.200000000001</v>
      </c>
      <c r="D10" s="53">
        <f>D11+D16+D19+D24+D26+D32+D34+D40</f>
        <v>8795.8</v>
      </c>
      <c r="E10" s="41">
        <f aca="true" t="shared" si="0" ref="E10:E51">D10/C10*100</f>
        <v>109.86235667357795</v>
      </c>
    </row>
    <row r="11" spans="1:5" ht="38.25">
      <c r="A11" s="6" t="s">
        <v>148</v>
      </c>
      <c r="B11" s="100" t="s">
        <v>293</v>
      </c>
      <c r="C11" s="53">
        <f>SUM(C12:C15)</f>
        <v>1116.1</v>
      </c>
      <c r="D11" s="53">
        <f>SUM(D12:D15)</f>
        <v>1316.5</v>
      </c>
      <c r="E11" s="41">
        <f t="shared" si="0"/>
        <v>117.95538034226325</v>
      </c>
    </row>
    <row r="12" spans="1:5" ht="77.25" customHeight="1">
      <c r="A12" s="5" t="s">
        <v>144</v>
      </c>
      <c r="B12" s="99" t="s">
        <v>294</v>
      </c>
      <c r="C12" s="54">
        <v>412</v>
      </c>
      <c r="D12" s="41">
        <v>586.6</v>
      </c>
      <c r="E12" s="41">
        <f t="shared" si="0"/>
        <v>142.37864077669903</v>
      </c>
    </row>
    <row r="13" spans="1:5" ht="90.75" customHeight="1">
      <c r="A13" s="5" t="s">
        <v>145</v>
      </c>
      <c r="B13" s="99" t="s">
        <v>295</v>
      </c>
      <c r="C13" s="54">
        <v>4.1</v>
      </c>
      <c r="D13" s="41">
        <v>5.6</v>
      </c>
      <c r="E13" s="41">
        <f t="shared" si="0"/>
        <v>136.58536585365854</v>
      </c>
    </row>
    <row r="14" spans="1:5" ht="80.25" customHeight="1">
      <c r="A14" s="5" t="s">
        <v>146</v>
      </c>
      <c r="B14" s="99" t="s">
        <v>296</v>
      </c>
      <c r="C14" s="54">
        <v>700</v>
      </c>
      <c r="D14" s="41">
        <v>855.7</v>
      </c>
      <c r="E14" s="41">
        <f t="shared" si="0"/>
        <v>122.24285714285715</v>
      </c>
    </row>
    <row r="15" spans="1:5" ht="78" customHeight="1">
      <c r="A15" s="5" t="s">
        <v>147</v>
      </c>
      <c r="B15" s="99" t="s">
        <v>297</v>
      </c>
      <c r="C15" s="54"/>
      <c r="D15" s="41">
        <v>-131.4</v>
      </c>
      <c r="E15" s="41"/>
    </row>
    <row r="16" spans="1:5" ht="12.75">
      <c r="A16" s="6" t="s">
        <v>191</v>
      </c>
      <c r="B16" s="8" t="s">
        <v>320</v>
      </c>
      <c r="C16" s="53">
        <f>C17</f>
        <v>3</v>
      </c>
      <c r="D16" s="53">
        <f>D17</f>
        <v>3</v>
      </c>
      <c r="E16" s="41">
        <f>D16/C16*100</f>
        <v>100</v>
      </c>
    </row>
    <row r="17" spans="1:5" ht="54.75" customHeight="1">
      <c r="A17" s="5" t="s">
        <v>245</v>
      </c>
      <c r="B17" s="20" t="s">
        <v>319</v>
      </c>
      <c r="C17" s="54">
        <f>C18</f>
        <v>3</v>
      </c>
      <c r="D17" s="54">
        <f>D18</f>
        <v>3</v>
      </c>
      <c r="E17" s="41">
        <f>D17/C17*100</f>
        <v>100</v>
      </c>
    </row>
    <row r="18" spans="1:5" ht="63.75">
      <c r="A18" s="5" t="s">
        <v>246</v>
      </c>
      <c r="B18" s="20" t="s">
        <v>318</v>
      </c>
      <c r="C18" s="54">
        <v>3</v>
      </c>
      <c r="D18" s="54">
        <v>3</v>
      </c>
      <c r="E18" s="41">
        <f>D18/C18*100</f>
        <v>100</v>
      </c>
    </row>
    <row r="19" spans="1:5" ht="12.75">
      <c r="A19" s="6" t="s">
        <v>19</v>
      </c>
      <c r="B19" s="9" t="s">
        <v>298</v>
      </c>
      <c r="C19" s="53">
        <f>C20+C21+C22+C23</f>
        <v>1419</v>
      </c>
      <c r="D19" s="53">
        <f>D20+D21+D22+D23</f>
        <v>1502</v>
      </c>
      <c r="E19" s="41">
        <f t="shared" si="0"/>
        <v>105.84918957011979</v>
      </c>
    </row>
    <row r="20" spans="1:5" ht="66" customHeight="1">
      <c r="A20" s="45" t="s">
        <v>149</v>
      </c>
      <c r="B20" s="7" t="s">
        <v>299</v>
      </c>
      <c r="C20" s="54">
        <v>1155</v>
      </c>
      <c r="D20" s="38">
        <v>1234.3</v>
      </c>
      <c r="E20" s="41">
        <f t="shared" si="0"/>
        <v>106.86580086580086</v>
      </c>
    </row>
    <row r="21" spans="1:5" ht="104.25" customHeight="1">
      <c r="A21" s="45" t="s">
        <v>150</v>
      </c>
      <c r="B21" s="7" t="s">
        <v>300</v>
      </c>
      <c r="C21" s="54">
        <v>24</v>
      </c>
      <c r="D21" s="38">
        <v>24.2</v>
      </c>
      <c r="E21" s="41">
        <f t="shared" si="0"/>
        <v>100.83333333333333</v>
      </c>
    </row>
    <row r="22" spans="1:5" ht="39.75" customHeight="1">
      <c r="A22" s="45" t="s">
        <v>131</v>
      </c>
      <c r="B22" s="7" t="s">
        <v>301</v>
      </c>
      <c r="C22" s="54">
        <v>160</v>
      </c>
      <c r="D22" s="38">
        <v>162</v>
      </c>
      <c r="E22" s="41">
        <f t="shared" si="0"/>
        <v>101.25</v>
      </c>
    </row>
    <row r="23" spans="1:5" ht="77.25" customHeight="1">
      <c r="A23" s="45" t="s">
        <v>151</v>
      </c>
      <c r="B23" s="7" t="s">
        <v>302</v>
      </c>
      <c r="C23" s="54">
        <v>80</v>
      </c>
      <c r="D23" s="38">
        <v>81.5</v>
      </c>
      <c r="E23" s="41">
        <f t="shared" si="0"/>
        <v>101.875</v>
      </c>
    </row>
    <row r="24" spans="1:5" ht="18.75" customHeight="1">
      <c r="A24" s="6" t="s">
        <v>92</v>
      </c>
      <c r="B24" s="9" t="s">
        <v>303</v>
      </c>
      <c r="C24" s="53">
        <f>C25</f>
        <v>33</v>
      </c>
      <c r="D24" s="53">
        <f>D25</f>
        <v>208.5</v>
      </c>
      <c r="E24" s="41">
        <f t="shared" si="0"/>
        <v>631.8181818181819</v>
      </c>
    </row>
    <row r="25" spans="1:5" ht="16.5" customHeight="1">
      <c r="A25" s="5" t="s">
        <v>18</v>
      </c>
      <c r="B25" s="3" t="s">
        <v>304</v>
      </c>
      <c r="C25" s="54">
        <v>33</v>
      </c>
      <c r="D25" s="54">
        <v>208.5</v>
      </c>
      <c r="E25" s="41">
        <f t="shared" si="0"/>
        <v>631.8181818181819</v>
      </c>
    </row>
    <row r="26" spans="1:5" ht="18" customHeight="1">
      <c r="A26" s="6" t="s">
        <v>93</v>
      </c>
      <c r="B26" s="9" t="s">
        <v>305</v>
      </c>
      <c r="C26" s="53">
        <f>C27+C29</f>
        <v>5327.1</v>
      </c>
      <c r="D26" s="53">
        <f>D27+D29</f>
        <v>5656.299999999999</v>
      </c>
      <c r="E26" s="41">
        <f t="shared" si="0"/>
        <v>106.17972255073114</v>
      </c>
    </row>
    <row r="27" spans="1:5" ht="19.5" customHeight="1">
      <c r="A27" s="5" t="s">
        <v>94</v>
      </c>
      <c r="B27" s="3" t="s">
        <v>306</v>
      </c>
      <c r="C27" s="54">
        <f>C28</f>
        <v>1311</v>
      </c>
      <c r="D27" s="54">
        <f>D28</f>
        <v>1439.6</v>
      </c>
      <c r="E27" s="41">
        <f t="shared" si="0"/>
        <v>109.80930587337909</v>
      </c>
    </row>
    <row r="28" spans="1:5" ht="40.5" customHeight="1">
      <c r="A28" s="5" t="s">
        <v>228</v>
      </c>
      <c r="B28" s="3" t="s">
        <v>307</v>
      </c>
      <c r="C28" s="54">
        <v>1311</v>
      </c>
      <c r="D28" s="54">
        <v>1439.6</v>
      </c>
      <c r="E28" s="41">
        <f t="shared" si="0"/>
        <v>109.80930587337909</v>
      </c>
    </row>
    <row r="29" spans="1:5" ht="18.75" customHeight="1">
      <c r="A29" s="5" t="s">
        <v>20</v>
      </c>
      <c r="B29" s="3" t="s">
        <v>308</v>
      </c>
      <c r="C29" s="54">
        <f>C30+C31</f>
        <v>4016.1</v>
      </c>
      <c r="D29" s="54">
        <f>D30+D31</f>
        <v>4216.7</v>
      </c>
      <c r="E29" s="41">
        <f t="shared" si="0"/>
        <v>104.99489554542964</v>
      </c>
    </row>
    <row r="30" spans="1:5" ht="42" customHeight="1">
      <c r="A30" s="5" t="s">
        <v>166</v>
      </c>
      <c r="B30" s="3" t="s">
        <v>309</v>
      </c>
      <c r="C30" s="54">
        <v>1516.1</v>
      </c>
      <c r="D30" s="38">
        <v>1647</v>
      </c>
      <c r="E30" s="41">
        <f t="shared" si="0"/>
        <v>108.63399511905547</v>
      </c>
    </row>
    <row r="31" spans="1:5" ht="42.75" customHeight="1">
      <c r="A31" s="5" t="s">
        <v>167</v>
      </c>
      <c r="B31" s="3" t="s">
        <v>310</v>
      </c>
      <c r="C31" s="54">
        <v>2500</v>
      </c>
      <c r="D31" s="38">
        <v>2569.7</v>
      </c>
      <c r="E31" s="41">
        <f t="shared" si="0"/>
        <v>102.788</v>
      </c>
    </row>
    <row r="32" spans="1:5" ht="25.5" hidden="1">
      <c r="A32" s="6" t="s">
        <v>95</v>
      </c>
      <c r="B32" s="9" t="s">
        <v>96</v>
      </c>
      <c r="C32" s="53">
        <f>C33</f>
        <v>0</v>
      </c>
      <c r="D32" s="53">
        <f>D33</f>
        <v>0</v>
      </c>
      <c r="E32" s="41" t="e">
        <f t="shared" si="0"/>
        <v>#DIV/0!</v>
      </c>
    </row>
    <row r="33" spans="1:5" ht="12.75" customHeight="1" hidden="1">
      <c r="A33" s="5" t="s">
        <v>132</v>
      </c>
      <c r="B33" s="3" t="s">
        <v>60</v>
      </c>
      <c r="C33" s="54">
        <v>0</v>
      </c>
      <c r="D33" s="54">
        <v>0</v>
      </c>
      <c r="E33" s="41" t="e">
        <f t="shared" si="0"/>
        <v>#DIV/0!</v>
      </c>
    </row>
    <row r="34" spans="1:5" ht="25.5">
      <c r="A34" s="6" t="s">
        <v>97</v>
      </c>
      <c r="B34" s="9" t="s">
        <v>311</v>
      </c>
      <c r="C34" s="53">
        <f>C35</f>
        <v>105</v>
      </c>
      <c r="D34" s="53">
        <f>D35</f>
        <v>106.5</v>
      </c>
      <c r="E34" s="41">
        <f t="shared" si="0"/>
        <v>101.42857142857142</v>
      </c>
    </row>
    <row r="35" spans="1:5" ht="36.75" customHeight="1">
      <c r="A35" s="5" t="s">
        <v>98</v>
      </c>
      <c r="B35" s="3" t="s">
        <v>312</v>
      </c>
      <c r="C35" s="54">
        <f>C36+C38</f>
        <v>105</v>
      </c>
      <c r="D35" s="54">
        <f>D36+D38</f>
        <v>106.5</v>
      </c>
      <c r="E35" s="41">
        <f t="shared" si="0"/>
        <v>101.42857142857142</v>
      </c>
    </row>
    <row r="36" spans="1:5" ht="66.75" customHeight="1">
      <c r="A36" s="5" t="s">
        <v>111</v>
      </c>
      <c r="B36" s="3" t="s">
        <v>313</v>
      </c>
      <c r="C36" s="54">
        <f>C37</f>
        <v>17</v>
      </c>
      <c r="D36" s="54">
        <f>D37</f>
        <v>17.8</v>
      </c>
      <c r="E36" s="41">
        <f t="shared" si="0"/>
        <v>104.70588235294119</v>
      </c>
    </row>
    <row r="37" spans="1:5" ht="63.75">
      <c r="A37" s="5" t="s">
        <v>229</v>
      </c>
      <c r="B37" s="3" t="s">
        <v>314</v>
      </c>
      <c r="C37" s="54">
        <v>17</v>
      </c>
      <c r="D37" s="54">
        <v>17.8</v>
      </c>
      <c r="E37" s="41">
        <f t="shared" si="0"/>
        <v>104.70588235294119</v>
      </c>
    </row>
    <row r="38" spans="1:5" ht="37.5" customHeight="1">
      <c r="A38" s="5" t="s">
        <v>190</v>
      </c>
      <c r="B38" s="20" t="s">
        <v>315</v>
      </c>
      <c r="C38" s="54">
        <f>C39</f>
        <v>88</v>
      </c>
      <c r="D38" s="54">
        <f>D39</f>
        <v>88.7</v>
      </c>
      <c r="E38" s="41">
        <f t="shared" si="0"/>
        <v>100.79545454545456</v>
      </c>
    </row>
    <row r="39" spans="1:5" ht="42.75" customHeight="1">
      <c r="A39" s="5" t="s">
        <v>189</v>
      </c>
      <c r="B39" s="20" t="s">
        <v>316</v>
      </c>
      <c r="C39" s="54">
        <v>88</v>
      </c>
      <c r="D39" s="54">
        <v>88.7</v>
      </c>
      <c r="E39" s="41">
        <f t="shared" si="0"/>
        <v>100.79545454545456</v>
      </c>
    </row>
    <row r="40" spans="1:5" ht="24" customHeight="1">
      <c r="A40" s="6" t="s">
        <v>191</v>
      </c>
      <c r="B40" s="8" t="s">
        <v>317</v>
      </c>
      <c r="C40" s="53">
        <f>C41</f>
        <v>3</v>
      </c>
      <c r="D40" s="53">
        <f>D41</f>
        <v>3</v>
      </c>
      <c r="E40" s="41">
        <f t="shared" si="0"/>
        <v>100</v>
      </c>
    </row>
    <row r="41" spans="1:5" ht="27.75" customHeight="1">
      <c r="A41" s="5" t="s">
        <v>230</v>
      </c>
      <c r="B41" s="99" t="s">
        <v>321</v>
      </c>
      <c r="C41" s="107">
        <f>C42</f>
        <v>3</v>
      </c>
      <c r="D41" s="107">
        <f>D42</f>
        <v>3</v>
      </c>
      <c r="E41" s="41">
        <f t="shared" si="0"/>
        <v>100</v>
      </c>
    </row>
    <row r="42" spans="1:5" ht="40.5" customHeight="1">
      <c r="A42" s="5" t="s">
        <v>231</v>
      </c>
      <c r="B42" s="99" t="s">
        <v>322</v>
      </c>
      <c r="C42" s="107">
        <v>3</v>
      </c>
      <c r="D42" s="41">
        <v>3</v>
      </c>
      <c r="E42" s="41">
        <f t="shared" si="0"/>
        <v>100</v>
      </c>
    </row>
    <row r="43" spans="1:5" ht="24.75" customHeight="1">
      <c r="A43" s="44" t="s">
        <v>22</v>
      </c>
      <c r="B43" s="46" t="s">
        <v>21</v>
      </c>
      <c r="C43" s="51">
        <f>C44+C52</f>
        <v>10288.4</v>
      </c>
      <c r="D43" s="51">
        <f>D44+D52</f>
        <v>10288.3</v>
      </c>
      <c r="E43" s="41">
        <f t="shared" si="0"/>
        <v>99.99902803156952</v>
      </c>
    </row>
    <row r="44" spans="1:5" ht="31.5" customHeight="1">
      <c r="A44" s="6" t="s">
        <v>226</v>
      </c>
      <c r="B44" s="8" t="s">
        <v>323</v>
      </c>
      <c r="C44" s="53">
        <f>C45+C47+C49</f>
        <v>10288.4</v>
      </c>
      <c r="D44" s="53">
        <f>D45+D47+D49</f>
        <v>10288.3</v>
      </c>
      <c r="E44" s="41">
        <f t="shared" si="0"/>
        <v>99.99902803156952</v>
      </c>
    </row>
    <row r="45" spans="1:5" ht="30" customHeight="1">
      <c r="A45" s="73" t="s">
        <v>222</v>
      </c>
      <c r="B45" s="20" t="s">
        <v>324</v>
      </c>
      <c r="C45" s="54">
        <f>C46</f>
        <v>934.5</v>
      </c>
      <c r="D45" s="54">
        <f>D46</f>
        <v>934.5</v>
      </c>
      <c r="E45" s="41">
        <f t="shared" si="0"/>
        <v>100</v>
      </c>
    </row>
    <row r="46" spans="1:5" ht="30" customHeight="1">
      <c r="A46" s="73" t="s">
        <v>220</v>
      </c>
      <c r="B46" s="20" t="s">
        <v>325</v>
      </c>
      <c r="C46" s="54">
        <v>934.5</v>
      </c>
      <c r="D46" s="54">
        <v>934.5</v>
      </c>
      <c r="E46" s="41">
        <f t="shared" si="0"/>
        <v>100</v>
      </c>
    </row>
    <row r="47" spans="1:5" ht="30" customHeight="1">
      <c r="A47" s="5" t="s">
        <v>223</v>
      </c>
      <c r="B47" s="20" t="s">
        <v>326</v>
      </c>
      <c r="C47" s="54">
        <f>C48</f>
        <v>9149</v>
      </c>
      <c r="D47" s="54">
        <f>D48</f>
        <v>9148.9</v>
      </c>
      <c r="E47" s="41">
        <f t="shared" si="0"/>
        <v>99.99890698436987</v>
      </c>
    </row>
    <row r="48" spans="1:5" ht="23.25" customHeight="1">
      <c r="A48" s="5" t="s">
        <v>221</v>
      </c>
      <c r="B48" s="39" t="s">
        <v>327</v>
      </c>
      <c r="C48" s="54">
        <v>9149</v>
      </c>
      <c r="D48" s="54">
        <v>9148.9</v>
      </c>
      <c r="E48" s="41">
        <f t="shared" si="0"/>
        <v>99.99890698436987</v>
      </c>
    </row>
    <row r="49" spans="1:5" ht="31.5" customHeight="1">
      <c r="A49" s="5" t="s">
        <v>224</v>
      </c>
      <c r="B49" s="40" t="s">
        <v>328</v>
      </c>
      <c r="C49" s="3">
        <f>C50+C51</f>
        <v>204.9</v>
      </c>
      <c r="D49" s="3">
        <f>D50+D51</f>
        <v>204.9</v>
      </c>
      <c r="E49" s="41">
        <f t="shared" si="0"/>
        <v>100</v>
      </c>
    </row>
    <row r="50" spans="1:5" ht="41.25" customHeight="1">
      <c r="A50" s="56" t="s">
        <v>225</v>
      </c>
      <c r="B50" s="40" t="s">
        <v>329</v>
      </c>
      <c r="C50" s="3">
        <v>3.8</v>
      </c>
      <c r="D50" s="3">
        <v>3.8</v>
      </c>
      <c r="E50" s="41">
        <f t="shared" si="0"/>
        <v>100</v>
      </c>
    </row>
    <row r="51" spans="1:5" ht="42.75" customHeight="1">
      <c r="A51" s="106" t="s">
        <v>227</v>
      </c>
      <c r="B51" s="40" t="s">
        <v>330</v>
      </c>
      <c r="C51" s="3">
        <v>201.1</v>
      </c>
      <c r="D51" s="3">
        <v>201.1</v>
      </c>
      <c r="E51" s="41">
        <f t="shared" si="0"/>
        <v>100</v>
      </c>
    </row>
    <row r="52" spans="1:4" ht="51" hidden="1">
      <c r="A52" s="62" t="e">
        <f>#REF!</f>
        <v>#REF!</v>
      </c>
      <c r="B52" s="20" t="e">
        <f>#REF!</f>
        <v>#REF!</v>
      </c>
      <c r="C52" s="54"/>
      <c r="D52" s="38"/>
    </row>
    <row r="53" spans="1:4" ht="12.75">
      <c r="A53" s="65"/>
      <c r="B53" s="63"/>
      <c r="C53" s="86"/>
      <c r="D53" s="64"/>
    </row>
    <row r="54" spans="1:4" ht="12.75">
      <c r="A54" s="60"/>
      <c r="B54" s="61"/>
      <c r="C54" s="61"/>
      <c r="D54" s="61"/>
    </row>
    <row r="55" spans="1:4" ht="18.75">
      <c r="A55" s="16" t="s">
        <v>112</v>
      </c>
      <c r="B55" s="55" t="s">
        <v>113</v>
      </c>
      <c r="C55" s="55" t="s">
        <v>168</v>
      </c>
      <c r="D55" s="10"/>
    </row>
  </sheetData>
  <mergeCells count="3">
    <mergeCell ref="B4:D4"/>
    <mergeCell ref="B2:D2"/>
    <mergeCell ref="A6:E6"/>
  </mergeCells>
  <printOptions/>
  <pageMargins left="0.62" right="0.16" top="0.42" bottom="0.19" header="0.17" footer="0.25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C3" sqref="C3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22" t="s">
        <v>114</v>
      </c>
      <c r="G1" s="122"/>
      <c r="H1" s="122"/>
      <c r="I1" s="122"/>
      <c r="J1" s="122"/>
    </row>
    <row r="2" spans="8:10" ht="12.75">
      <c r="H2" s="10"/>
      <c r="I2" s="10"/>
      <c r="J2" s="10"/>
    </row>
    <row r="3" spans="6:10" ht="112.5" customHeight="1">
      <c r="F3" s="121" t="s">
        <v>364</v>
      </c>
      <c r="G3" s="121"/>
      <c r="H3" s="121"/>
      <c r="I3" s="121"/>
      <c r="J3" s="121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37.5" customHeight="1">
      <c r="A5" s="132" t="s">
        <v>115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4.25" customHeight="1">
      <c r="A6" s="48"/>
      <c r="B6" s="48"/>
      <c r="C6" s="48"/>
      <c r="D6" s="48"/>
      <c r="E6" s="48"/>
      <c r="F6" s="48"/>
      <c r="G6" s="48"/>
      <c r="H6" s="48"/>
      <c r="I6" s="113" t="s">
        <v>139</v>
      </c>
      <c r="J6" s="113"/>
    </row>
    <row r="7" spans="1:10" ht="117.75" customHeight="1">
      <c r="A7" s="117" t="s">
        <v>61</v>
      </c>
      <c r="B7" s="117"/>
      <c r="C7" s="117"/>
      <c r="D7" s="59" t="s">
        <v>99</v>
      </c>
      <c r="E7" s="59" t="s">
        <v>62</v>
      </c>
      <c r="F7" s="59" t="s">
        <v>63</v>
      </c>
      <c r="G7" s="59" t="s">
        <v>64</v>
      </c>
      <c r="H7" s="36" t="s">
        <v>241</v>
      </c>
      <c r="I7" s="59" t="s">
        <v>240</v>
      </c>
      <c r="J7" s="59" t="s">
        <v>65</v>
      </c>
    </row>
    <row r="8" spans="1:10" ht="12.75">
      <c r="A8" s="118" t="s">
        <v>67</v>
      </c>
      <c r="B8" s="118"/>
      <c r="C8" s="118"/>
      <c r="D8" s="66" t="s">
        <v>68</v>
      </c>
      <c r="E8" s="66" t="s">
        <v>69</v>
      </c>
      <c r="F8" s="66" t="s">
        <v>66</v>
      </c>
      <c r="G8" s="66" t="s">
        <v>101</v>
      </c>
      <c r="H8" s="66" t="s">
        <v>70</v>
      </c>
      <c r="I8" s="66" t="s">
        <v>71</v>
      </c>
      <c r="J8" s="66" t="s">
        <v>72</v>
      </c>
    </row>
    <row r="9" spans="1:10" ht="42" customHeight="1">
      <c r="A9" s="119" t="s">
        <v>116</v>
      </c>
      <c r="B9" s="119"/>
      <c r="C9" s="119"/>
      <c r="D9" s="67" t="s">
        <v>100</v>
      </c>
      <c r="E9" s="120"/>
      <c r="F9" s="112"/>
      <c r="G9" s="112"/>
      <c r="H9" s="68">
        <f>H10+H15+H25+H30+H35+H40+H45+H51+H64+H69+H74+H86+H105+H111+H117</f>
        <v>18405.2</v>
      </c>
      <c r="I9" s="68">
        <f>I10+I15+I25+I30+I35+I40+I45+I51+I64+I69+I74+I86+I105+I111+I117</f>
        <v>17865.6</v>
      </c>
      <c r="J9" s="68">
        <f>I9/H9*100</f>
        <v>97.06821985091169</v>
      </c>
    </row>
    <row r="10" spans="1:10" ht="46.5" customHeight="1">
      <c r="A10" s="126" t="s">
        <v>73</v>
      </c>
      <c r="B10" s="126"/>
      <c r="C10" s="126"/>
      <c r="D10" s="59" t="s">
        <v>100</v>
      </c>
      <c r="E10" s="59" t="s">
        <v>74</v>
      </c>
      <c r="F10" s="69"/>
      <c r="G10" s="69"/>
      <c r="H10" s="70">
        <f aca="true" t="shared" si="0" ref="H10:I13">H11</f>
        <v>560.9</v>
      </c>
      <c r="I10" s="70">
        <f t="shared" si="0"/>
        <v>560.9</v>
      </c>
      <c r="J10" s="70">
        <f>I10/H10*100</f>
        <v>100</v>
      </c>
    </row>
    <row r="11" spans="1:10" ht="66.75" customHeight="1">
      <c r="A11" s="126" t="s">
        <v>289</v>
      </c>
      <c r="B11" s="126"/>
      <c r="C11" s="126"/>
      <c r="D11" s="59" t="s">
        <v>100</v>
      </c>
      <c r="E11" s="59" t="s">
        <v>74</v>
      </c>
      <c r="F11" s="59" t="s">
        <v>290</v>
      </c>
      <c r="G11" s="69"/>
      <c r="H11" s="70">
        <f t="shared" si="0"/>
        <v>560.9</v>
      </c>
      <c r="I11" s="70">
        <f t="shared" si="0"/>
        <v>560.9</v>
      </c>
      <c r="J11" s="70">
        <f>I11/H11*100</f>
        <v>100</v>
      </c>
    </row>
    <row r="12" spans="1:10" ht="35.25" customHeight="1">
      <c r="A12" s="126" t="s">
        <v>333</v>
      </c>
      <c r="B12" s="126"/>
      <c r="C12" s="126"/>
      <c r="D12" s="59" t="s">
        <v>100</v>
      </c>
      <c r="E12" s="59" t="s">
        <v>74</v>
      </c>
      <c r="F12" s="59" t="s">
        <v>332</v>
      </c>
      <c r="G12" s="69"/>
      <c r="H12" s="70">
        <f t="shared" si="0"/>
        <v>560.9</v>
      </c>
      <c r="I12" s="70">
        <f t="shared" si="0"/>
        <v>560.9</v>
      </c>
      <c r="J12" s="70">
        <f>I12/H12*100</f>
        <v>100</v>
      </c>
    </row>
    <row r="13" spans="1:10" ht="21.75" customHeight="1">
      <c r="A13" s="126" t="s">
        <v>152</v>
      </c>
      <c r="B13" s="126"/>
      <c r="C13" s="126"/>
      <c r="D13" s="59" t="s">
        <v>100</v>
      </c>
      <c r="E13" s="59" t="s">
        <v>74</v>
      </c>
      <c r="F13" s="59" t="s">
        <v>192</v>
      </c>
      <c r="G13" s="69"/>
      <c r="H13" s="70">
        <f t="shared" si="0"/>
        <v>560.9</v>
      </c>
      <c r="I13" s="70">
        <f t="shared" si="0"/>
        <v>560.9</v>
      </c>
      <c r="J13" s="70">
        <f aca="true" t="shared" si="1" ref="J13:J119">I13/H13*100</f>
        <v>100</v>
      </c>
    </row>
    <row r="14" spans="1:10" ht="66" customHeight="1">
      <c r="A14" s="128" t="s">
        <v>154</v>
      </c>
      <c r="B14" s="128"/>
      <c r="C14" s="128"/>
      <c r="D14" s="59" t="s">
        <v>100</v>
      </c>
      <c r="E14" s="59" t="s">
        <v>74</v>
      </c>
      <c r="F14" s="59" t="s">
        <v>192</v>
      </c>
      <c r="G14" s="59" t="s">
        <v>153</v>
      </c>
      <c r="H14" s="70">
        <v>560.9</v>
      </c>
      <c r="I14" s="70">
        <v>560.9</v>
      </c>
      <c r="J14" s="70">
        <f t="shared" si="1"/>
        <v>100</v>
      </c>
    </row>
    <row r="15" spans="1:10" ht="81.75" customHeight="1">
      <c r="A15" s="126" t="s">
        <v>75</v>
      </c>
      <c r="B15" s="126"/>
      <c r="C15" s="126"/>
      <c r="D15" s="59" t="s">
        <v>100</v>
      </c>
      <c r="E15" s="59" t="s">
        <v>76</v>
      </c>
      <c r="F15" s="69"/>
      <c r="G15" s="69"/>
      <c r="H15" s="70">
        <f>H16+H22</f>
        <v>3472.3999999999996</v>
      </c>
      <c r="I15" s="70">
        <f>I16+I22</f>
        <v>3467.2999999999997</v>
      </c>
      <c r="J15" s="70">
        <f t="shared" si="1"/>
        <v>99.85312751987098</v>
      </c>
    </row>
    <row r="16" spans="1:10" ht="68.25" customHeight="1">
      <c r="A16" s="126" t="s">
        <v>289</v>
      </c>
      <c r="B16" s="126"/>
      <c r="C16" s="126"/>
      <c r="D16" s="59" t="s">
        <v>100</v>
      </c>
      <c r="E16" s="59" t="s">
        <v>76</v>
      </c>
      <c r="F16" s="59" t="s">
        <v>233</v>
      </c>
      <c r="G16" s="69"/>
      <c r="H16" s="70">
        <f>H17</f>
        <v>3468.5999999999995</v>
      </c>
      <c r="I16" s="70">
        <f>I17</f>
        <v>3463.4999999999995</v>
      </c>
      <c r="J16" s="70">
        <f t="shared" si="1"/>
        <v>99.85296661477253</v>
      </c>
    </row>
    <row r="17" spans="1:10" ht="40.5" customHeight="1">
      <c r="A17" s="126" t="s">
        <v>334</v>
      </c>
      <c r="B17" s="126"/>
      <c r="C17" s="126"/>
      <c r="D17" s="59" t="s">
        <v>100</v>
      </c>
      <c r="E17" s="59" t="s">
        <v>76</v>
      </c>
      <c r="F17" s="59" t="s">
        <v>233</v>
      </c>
      <c r="G17" s="69"/>
      <c r="H17" s="70">
        <f>H18</f>
        <v>3468.5999999999995</v>
      </c>
      <c r="I17" s="70">
        <f>I18</f>
        <v>3463.4999999999995</v>
      </c>
      <c r="J17" s="70">
        <f t="shared" si="1"/>
        <v>99.85296661477253</v>
      </c>
    </row>
    <row r="18" spans="1:10" ht="22.5" customHeight="1">
      <c r="A18" s="126" t="s">
        <v>152</v>
      </c>
      <c r="B18" s="126"/>
      <c r="C18" s="126"/>
      <c r="D18" s="59" t="s">
        <v>100</v>
      </c>
      <c r="E18" s="59" t="s">
        <v>76</v>
      </c>
      <c r="F18" s="59" t="s">
        <v>233</v>
      </c>
      <c r="G18" s="69"/>
      <c r="H18" s="70">
        <f>H19+H20+H21</f>
        <v>3468.5999999999995</v>
      </c>
      <c r="I18" s="70">
        <f>I19+I20+I21</f>
        <v>3463.4999999999995</v>
      </c>
      <c r="J18" s="70">
        <f t="shared" si="1"/>
        <v>99.85296661477253</v>
      </c>
    </row>
    <row r="19" spans="1:10" ht="63.75" customHeight="1">
      <c r="A19" s="128" t="s">
        <v>154</v>
      </c>
      <c r="B19" s="128"/>
      <c r="C19" s="128"/>
      <c r="D19" s="59" t="s">
        <v>100</v>
      </c>
      <c r="E19" s="59" t="s">
        <v>76</v>
      </c>
      <c r="F19" s="59" t="s">
        <v>233</v>
      </c>
      <c r="G19" s="59" t="s">
        <v>153</v>
      </c>
      <c r="H19" s="70">
        <v>2373.7</v>
      </c>
      <c r="I19" s="70">
        <v>2373.7</v>
      </c>
      <c r="J19" s="70">
        <f t="shared" si="1"/>
        <v>100</v>
      </c>
    </row>
    <row r="20" spans="1:10" ht="24" customHeight="1">
      <c r="A20" s="126" t="s">
        <v>199</v>
      </c>
      <c r="B20" s="126"/>
      <c r="C20" s="126"/>
      <c r="D20" s="59" t="s">
        <v>100</v>
      </c>
      <c r="E20" s="59" t="s">
        <v>76</v>
      </c>
      <c r="F20" s="59" t="s">
        <v>233</v>
      </c>
      <c r="G20" s="59" t="s">
        <v>155</v>
      </c>
      <c r="H20" s="70">
        <v>1022.7</v>
      </c>
      <c r="I20" s="74">
        <v>1017.7</v>
      </c>
      <c r="J20" s="70">
        <f t="shared" si="1"/>
        <v>99.51109807372642</v>
      </c>
    </row>
    <row r="21" spans="1:10" ht="19.5" customHeight="1">
      <c r="A21" s="126" t="s">
        <v>157</v>
      </c>
      <c r="B21" s="126"/>
      <c r="C21" s="126"/>
      <c r="D21" s="59" t="s">
        <v>100</v>
      </c>
      <c r="E21" s="59" t="s">
        <v>76</v>
      </c>
      <c r="F21" s="59" t="s">
        <v>233</v>
      </c>
      <c r="G21" s="59" t="s">
        <v>156</v>
      </c>
      <c r="H21" s="70">
        <v>72.2</v>
      </c>
      <c r="I21" s="70">
        <v>72.1</v>
      </c>
      <c r="J21" s="70">
        <f t="shared" si="1"/>
        <v>99.86149584487534</v>
      </c>
    </row>
    <row r="22" spans="1:10" ht="19.5" customHeight="1">
      <c r="A22" s="126" t="s">
        <v>335</v>
      </c>
      <c r="B22" s="126"/>
      <c r="C22" s="126"/>
      <c r="D22" s="59" t="s">
        <v>100</v>
      </c>
      <c r="E22" s="59" t="s">
        <v>76</v>
      </c>
      <c r="F22" s="59" t="s">
        <v>336</v>
      </c>
      <c r="G22" s="59"/>
      <c r="H22" s="70">
        <f>H23</f>
        <v>3.8</v>
      </c>
      <c r="I22" s="70">
        <f>I23</f>
        <v>3.8</v>
      </c>
      <c r="J22" s="70">
        <f t="shared" si="1"/>
        <v>100</v>
      </c>
    </row>
    <row r="23" spans="1:10" ht="53.25" customHeight="1">
      <c r="A23" s="126" t="s">
        <v>158</v>
      </c>
      <c r="B23" s="126"/>
      <c r="C23" s="126"/>
      <c r="D23" s="59" t="s">
        <v>100</v>
      </c>
      <c r="E23" s="59" t="s">
        <v>76</v>
      </c>
      <c r="F23" s="59" t="s">
        <v>234</v>
      </c>
      <c r="G23" s="59"/>
      <c r="H23" s="70">
        <f>H24</f>
        <v>3.8</v>
      </c>
      <c r="I23" s="70">
        <f>I24</f>
        <v>3.8</v>
      </c>
      <c r="J23" s="70">
        <f t="shared" si="1"/>
        <v>100</v>
      </c>
    </row>
    <row r="24" spans="1:10" ht="24" customHeight="1">
      <c r="A24" s="126" t="s">
        <v>199</v>
      </c>
      <c r="B24" s="126"/>
      <c r="C24" s="126"/>
      <c r="D24" s="59" t="s">
        <v>100</v>
      </c>
      <c r="E24" s="59" t="s">
        <v>76</v>
      </c>
      <c r="F24" s="59" t="s">
        <v>234</v>
      </c>
      <c r="G24" s="59" t="s">
        <v>155</v>
      </c>
      <c r="H24" s="70">
        <v>3.8</v>
      </c>
      <c r="I24" s="70">
        <v>3.8</v>
      </c>
      <c r="J24" s="70">
        <f t="shared" si="1"/>
        <v>100</v>
      </c>
    </row>
    <row r="25" spans="1:10" ht="58.5" customHeight="1">
      <c r="A25" s="126" t="s">
        <v>174</v>
      </c>
      <c r="B25" s="126"/>
      <c r="C25" s="126"/>
      <c r="D25" s="59" t="s">
        <v>100</v>
      </c>
      <c r="E25" s="59" t="s">
        <v>141</v>
      </c>
      <c r="F25" s="59"/>
      <c r="G25" s="59"/>
      <c r="H25" s="70">
        <f aca="true" t="shared" si="2" ref="H25:I28">H26</f>
        <v>45</v>
      </c>
      <c r="I25" s="70">
        <f t="shared" si="2"/>
        <v>45</v>
      </c>
      <c r="J25" s="70">
        <f t="shared" si="1"/>
        <v>100</v>
      </c>
    </row>
    <row r="26" spans="1:10" ht="26.25" customHeight="1">
      <c r="A26" s="126" t="s">
        <v>337</v>
      </c>
      <c r="B26" s="126"/>
      <c r="C26" s="126"/>
      <c r="D26" s="59" t="s">
        <v>100</v>
      </c>
      <c r="E26" s="59" t="s">
        <v>141</v>
      </c>
      <c r="F26" s="59" t="s">
        <v>339</v>
      </c>
      <c r="G26" s="59"/>
      <c r="H26" s="70">
        <f t="shared" si="2"/>
        <v>45</v>
      </c>
      <c r="I26" s="70">
        <f t="shared" si="2"/>
        <v>45</v>
      </c>
      <c r="J26" s="70">
        <f t="shared" si="1"/>
        <v>100</v>
      </c>
    </row>
    <row r="27" spans="1:10" ht="58.5" customHeight="1">
      <c r="A27" s="126" t="s">
        <v>338</v>
      </c>
      <c r="B27" s="126"/>
      <c r="C27" s="126"/>
      <c r="D27" s="59" t="s">
        <v>100</v>
      </c>
      <c r="E27" s="59" t="s">
        <v>141</v>
      </c>
      <c r="F27" s="59" t="s">
        <v>340</v>
      </c>
      <c r="G27" s="59"/>
      <c r="H27" s="70">
        <f t="shared" si="2"/>
        <v>45</v>
      </c>
      <c r="I27" s="70">
        <f t="shared" si="2"/>
        <v>45</v>
      </c>
      <c r="J27" s="70">
        <f t="shared" si="1"/>
        <v>100</v>
      </c>
    </row>
    <row r="28" spans="1:10" ht="25.5" customHeight="1">
      <c r="A28" s="126" t="s">
        <v>152</v>
      </c>
      <c r="B28" s="126"/>
      <c r="C28" s="126"/>
      <c r="D28" s="59" t="s">
        <v>100</v>
      </c>
      <c r="E28" s="59" t="s">
        <v>141</v>
      </c>
      <c r="F28" s="59" t="s">
        <v>193</v>
      </c>
      <c r="G28" s="59"/>
      <c r="H28" s="70">
        <f t="shared" si="2"/>
        <v>45</v>
      </c>
      <c r="I28" s="70">
        <f t="shared" si="2"/>
        <v>45</v>
      </c>
      <c r="J28" s="70">
        <f t="shared" si="1"/>
        <v>100</v>
      </c>
    </row>
    <row r="29" spans="1:10" ht="24" customHeight="1">
      <c r="A29" s="126" t="s">
        <v>34</v>
      </c>
      <c r="B29" s="126"/>
      <c r="C29" s="126"/>
      <c r="D29" s="59" t="s">
        <v>100</v>
      </c>
      <c r="E29" s="59" t="s">
        <v>141</v>
      </c>
      <c r="F29" s="59" t="s">
        <v>193</v>
      </c>
      <c r="G29" s="59" t="s">
        <v>159</v>
      </c>
      <c r="H29" s="70">
        <v>45</v>
      </c>
      <c r="I29" s="70">
        <v>45</v>
      </c>
      <c r="J29" s="70">
        <f t="shared" si="1"/>
        <v>100</v>
      </c>
    </row>
    <row r="30" spans="1:10" ht="23.25" customHeight="1">
      <c r="A30" s="126" t="s">
        <v>119</v>
      </c>
      <c r="B30" s="126"/>
      <c r="C30" s="126"/>
      <c r="D30" s="59" t="s">
        <v>100</v>
      </c>
      <c r="E30" s="59" t="s">
        <v>117</v>
      </c>
      <c r="F30" s="59"/>
      <c r="G30" s="59"/>
      <c r="H30" s="70">
        <f aca="true" t="shared" si="3" ref="H30:I33">H31</f>
        <v>500</v>
      </c>
      <c r="I30" s="70">
        <f t="shared" si="3"/>
        <v>0</v>
      </c>
      <c r="J30" s="70">
        <f t="shared" si="1"/>
        <v>0</v>
      </c>
    </row>
    <row r="31" spans="1:10" ht="63.75" customHeight="1">
      <c r="A31" s="126" t="s">
        <v>289</v>
      </c>
      <c r="B31" s="126"/>
      <c r="C31" s="126"/>
      <c r="D31" s="59" t="s">
        <v>100</v>
      </c>
      <c r="E31" s="59" t="s">
        <v>117</v>
      </c>
      <c r="F31" s="59" t="s">
        <v>290</v>
      </c>
      <c r="G31" s="59"/>
      <c r="H31" s="70">
        <f t="shared" si="3"/>
        <v>500</v>
      </c>
      <c r="I31" s="70">
        <f t="shared" si="3"/>
        <v>0</v>
      </c>
      <c r="J31" s="70">
        <f t="shared" si="1"/>
        <v>0</v>
      </c>
    </row>
    <row r="32" spans="1:10" ht="28.5" customHeight="1">
      <c r="A32" s="126" t="s">
        <v>341</v>
      </c>
      <c r="B32" s="126"/>
      <c r="C32" s="126"/>
      <c r="D32" s="59" t="s">
        <v>100</v>
      </c>
      <c r="E32" s="59" t="s">
        <v>117</v>
      </c>
      <c r="F32" s="59" t="s">
        <v>342</v>
      </c>
      <c r="G32" s="59"/>
      <c r="H32" s="70">
        <f t="shared" si="3"/>
        <v>500</v>
      </c>
      <c r="I32" s="70">
        <f t="shared" si="3"/>
        <v>0</v>
      </c>
      <c r="J32" s="70">
        <f t="shared" si="1"/>
        <v>0</v>
      </c>
    </row>
    <row r="33" spans="1:10" ht="22.5" customHeight="1">
      <c r="A33" s="126" t="s">
        <v>235</v>
      </c>
      <c r="B33" s="126"/>
      <c r="C33" s="126"/>
      <c r="D33" s="59" t="s">
        <v>100</v>
      </c>
      <c r="E33" s="59" t="s">
        <v>117</v>
      </c>
      <c r="F33" s="59" t="s">
        <v>194</v>
      </c>
      <c r="G33" s="59"/>
      <c r="H33" s="70">
        <f t="shared" si="3"/>
        <v>500</v>
      </c>
      <c r="I33" s="70">
        <f t="shared" si="3"/>
        <v>0</v>
      </c>
      <c r="J33" s="70">
        <f t="shared" si="1"/>
        <v>0</v>
      </c>
    </row>
    <row r="34" spans="1:10" ht="12.75" customHeight="1">
      <c r="A34" s="126" t="s">
        <v>157</v>
      </c>
      <c r="B34" s="126"/>
      <c r="C34" s="126"/>
      <c r="D34" s="59" t="s">
        <v>100</v>
      </c>
      <c r="E34" s="59" t="s">
        <v>117</v>
      </c>
      <c r="F34" s="59" t="s">
        <v>194</v>
      </c>
      <c r="G34" s="59" t="s">
        <v>156</v>
      </c>
      <c r="H34" s="70">
        <v>500</v>
      </c>
      <c r="I34" s="70">
        <v>0</v>
      </c>
      <c r="J34" s="70">
        <f t="shared" si="1"/>
        <v>0</v>
      </c>
    </row>
    <row r="35" spans="1:10" ht="24" customHeight="1">
      <c r="A35" s="126" t="s">
        <v>77</v>
      </c>
      <c r="B35" s="126"/>
      <c r="C35" s="126"/>
      <c r="D35" s="59" t="s">
        <v>100</v>
      </c>
      <c r="E35" s="59" t="s">
        <v>102</v>
      </c>
      <c r="F35" s="69"/>
      <c r="G35" s="69"/>
      <c r="H35" s="70">
        <f aca="true" t="shared" si="4" ref="H35:I38">H36</f>
        <v>20.8</v>
      </c>
      <c r="I35" s="70">
        <f t="shared" si="4"/>
        <v>20.7</v>
      </c>
      <c r="J35" s="70">
        <f t="shared" si="1"/>
        <v>99.51923076923076</v>
      </c>
    </row>
    <row r="36" spans="1:10" ht="54.75" customHeight="1">
      <c r="A36" s="125" t="s">
        <v>261</v>
      </c>
      <c r="B36" s="125"/>
      <c r="C36" s="125"/>
      <c r="D36" s="59" t="s">
        <v>100</v>
      </c>
      <c r="E36" s="59" t="s">
        <v>102</v>
      </c>
      <c r="F36" s="59" t="s">
        <v>197</v>
      </c>
      <c r="G36" s="69"/>
      <c r="H36" s="70">
        <f t="shared" si="4"/>
        <v>20.8</v>
      </c>
      <c r="I36" s="70">
        <f t="shared" si="4"/>
        <v>20.7</v>
      </c>
      <c r="J36" s="70">
        <f t="shared" si="1"/>
        <v>99.51923076923076</v>
      </c>
    </row>
    <row r="37" spans="1:10" ht="29.25" customHeight="1">
      <c r="A37" s="125" t="s">
        <v>266</v>
      </c>
      <c r="B37" s="125"/>
      <c r="C37" s="125"/>
      <c r="D37" s="59" t="s">
        <v>100</v>
      </c>
      <c r="E37" s="59" t="s">
        <v>102</v>
      </c>
      <c r="F37" s="59" t="s">
        <v>343</v>
      </c>
      <c r="G37" s="69"/>
      <c r="H37" s="70">
        <f t="shared" si="4"/>
        <v>20.8</v>
      </c>
      <c r="I37" s="70">
        <f t="shared" si="4"/>
        <v>20.7</v>
      </c>
      <c r="J37" s="70">
        <f t="shared" si="1"/>
        <v>99.51923076923076</v>
      </c>
    </row>
    <row r="38" spans="1:10" ht="21" customHeight="1">
      <c r="A38" s="126" t="s">
        <v>262</v>
      </c>
      <c r="B38" s="126"/>
      <c r="C38" s="126"/>
      <c r="D38" s="59" t="s">
        <v>100</v>
      </c>
      <c r="E38" s="59" t="s">
        <v>102</v>
      </c>
      <c r="F38" s="59" t="s">
        <v>247</v>
      </c>
      <c r="G38" s="69"/>
      <c r="H38" s="70">
        <f t="shared" si="4"/>
        <v>20.8</v>
      </c>
      <c r="I38" s="70">
        <f t="shared" si="4"/>
        <v>20.7</v>
      </c>
      <c r="J38" s="70">
        <f t="shared" si="1"/>
        <v>99.51923076923076</v>
      </c>
    </row>
    <row r="39" spans="1:10" ht="22.5" customHeight="1">
      <c r="A39" s="126" t="s">
        <v>199</v>
      </c>
      <c r="B39" s="126"/>
      <c r="C39" s="126"/>
      <c r="D39" s="59" t="s">
        <v>100</v>
      </c>
      <c r="E39" s="59" t="s">
        <v>102</v>
      </c>
      <c r="F39" s="59" t="s">
        <v>247</v>
      </c>
      <c r="G39" s="69">
        <v>200</v>
      </c>
      <c r="H39" s="70">
        <v>20.8</v>
      </c>
      <c r="I39" s="70">
        <v>20.7</v>
      </c>
      <c r="J39" s="70">
        <f t="shared" si="1"/>
        <v>99.51923076923076</v>
      </c>
    </row>
    <row r="40" spans="1:10" ht="23.25" customHeight="1">
      <c r="A40" s="127" t="s">
        <v>143</v>
      </c>
      <c r="B40" s="127"/>
      <c r="C40" s="127"/>
      <c r="D40" s="59" t="s">
        <v>100</v>
      </c>
      <c r="E40" s="59" t="s">
        <v>122</v>
      </c>
      <c r="F40" s="59"/>
      <c r="G40" s="59"/>
      <c r="H40" s="70">
        <f aca="true" t="shared" si="5" ref="H40:I43">H41</f>
        <v>201.1</v>
      </c>
      <c r="I40" s="70">
        <f t="shared" si="5"/>
        <v>201.1</v>
      </c>
      <c r="J40" s="70">
        <f t="shared" si="1"/>
        <v>100</v>
      </c>
    </row>
    <row r="41" spans="1:10" ht="35.25" customHeight="1">
      <c r="A41" s="127" t="s">
        <v>123</v>
      </c>
      <c r="B41" s="127"/>
      <c r="C41" s="127"/>
      <c r="D41" s="59" t="s">
        <v>100</v>
      </c>
      <c r="E41" s="59" t="s">
        <v>122</v>
      </c>
      <c r="F41" s="59" t="s">
        <v>195</v>
      </c>
      <c r="G41" s="59"/>
      <c r="H41" s="70">
        <f>H42</f>
        <v>201.1</v>
      </c>
      <c r="I41" s="70">
        <f>I42</f>
        <v>201.1</v>
      </c>
      <c r="J41" s="70">
        <f t="shared" si="1"/>
        <v>100</v>
      </c>
    </row>
    <row r="42" spans="1:10" ht="43.5" customHeight="1">
      <c r="A42" s="126" t="s">
        <v>344</v>
      </c>
      <c r="B42" s="126"/>
      <c r="C42" s="126"/>
      <c r="D42" s="59" t="s">
        <v>100</v>
      </c>
      <c r="E42" s="59" t="s">
        <v>122</v>
      </c>
      <c r="F42" s="59" t="s">
        <v>345</v>
      </c>
      <c r="G42" s="59"/>
      <c r="H42" s="70">
        <f>H43</f>
        <v>201.1</v>
      </c>
      <c r="I42" s="70">
        <f>I43</f>
        <v>201.1</v>
      </c>
      <c r="J42" s="70">
        <f t="shared" si="1"/>
        <v>100</v>
      </c>
    </row>
    <row r="43" spans="1:10" ht="35.25" customHeight="1">
      <c r="A43" s="127" t="s">
        <v>123</v>
      </c>
      <c r="B43" s="127"/>
      <c r="C43" s="127"/>
      <c r="D43" s="59" t="s">
        <v>100</v>
      </c>
      <c r="E43" s="59" t="s">
        <v>122</v>
      </c>
      <c r="F43" s="59" t="s">
        <v>346</v>
      </c>
      <c r="G43" s="59"/>
      <c r="H43" s="70">
        <f t="shared" si="5"/>
        <v>201.1</v>
      </c>
      <c r="I43" s="70">
        <f t="shared" si="5"/>
        <v>201.1</v>
      </c>
      <c r="J43" s="70">
        <f t="shared" si="1"/>
        <v>100</v>
      </c>
    </row>
    <row r="44" spans="1:10" ht="66" customHeight="1">
      <c r="A44" s="128" t="s">
        <v>154</v>
      </c>
      <c r="B44" s="128"/>
      <c r="C44" s="128"/>
      <c r="D44" s="59" t="s">
        <v>100</v>
      </c>
      <c r="E44" s="59" t="s">
        <v>122</v>
      </c>
      <c r="F44" s="59" t="s">
        <v>346</v>
      </c>
      <c r="G44" s="59" t="s">
        <v>153</v>
      </c>
      <c r="H44" s="70">
        <v>201.1</v>
      </c>
      <c r="I44" s="70">
        <v>201.1</v>
      </c>
      <c r="J44" s="70">
        <f t="shared" si="1"/>
        <v>100</v>
      </c>
    </row>
    <row r="45" spans="1:10" ht="42.75" customHeight="1">
      <c r="A45" s="126" t="s">
        <v>78</v>
      </c>
      <c r="B45" s="126"/>
      <c r="C45" s="126"/>
      <c r="D45" s="59" t="s">
        <v>100</v>
      </c>
      <c r="E45" s="59" t="s">
        <v>79</v>
      </c>
      <c r="F45" s="69"/>
      <c r="G45" s="69"/>
      <c r="H45" s="70">
        <f aca="true" t="shared" si="6" ref="H45:I48">H46</f>
        <v>2</v>
      </c>
      <c r="I45" s="70">
        <f t="shared" si="6"/>
        <v>2</v>
      </c>
      <c r="J45" s="70">
        <f t="shared" si="1"/>
        <v>100</v>
      </c>
    </row>
    <row r="46" spans="1:10" ht="59.25" customHeight="1">
      <c r="A46" s="126" t="s">
        <v>196</v>
      </c>
      <c r="B46" s="126"/>
      <c r="C46" s="126"/>
      <c r="D46" s="59" t="s">
        <v>100</v>
      </c>
      <c r="E46" s="59" t="s">
        <v>79</v>
      </c>
      <c r="F46" s="59" t="s">
        <v>201</v>
      </c>
      <c r="G46" s="69"/>
      <c r="H46" s="70">
        <f t="shared" si="6"/>
        <v>2</v>
      </c>
      <c r="I46" s="70">
        <f t="shared" si="6"/>
        <v>2</v>
      </c>
      <c r="J46" s="70">
        <f t="shared" si="1"/>
        <v>100</v>
      </c>
    </row>
    <row r="47" spans="1:10" ht="29.25" customHeight="1">
      <c r="A47" s="126" t="s">
        <v>266</v>
      </c>
      <c r="B47" s="126"/>
      <c r="C47" s="126"/>
      <c r="D47" s="59" t="s">
        <v>100</v>
      </c>
      <c r="E47" s="59" t="s">
        <v>79</v>
      </c>
      <c r="F47" s="59" t="s">
        <v>348</v>
      </c>
      <c r="G47" s="69"/>
      <c r="H47" s="70">
        <f t="shared" si="6"/>
        <v>2</v>
      </c>
      <c r="I47" s="70">
        <f t="shared" si="6"/>
        <v>2</v>
      </c>
      <c r="J47" s="70">
        <f t="shared" si="1"/>
        <v>100</v>
      </c>
    </row>
    <row r="48" spans="1:10" ht="36.75" customHeight="1">
      <c r="A48" s="126" t="s">
        <v>347</v>
      </c>
      <c r="B48" s="126"/>
      <c r="C48" s="126"/>
      <c r="D48" s="59" t="s">
        <v>100</v>
      </c>
      <c r="E48" s="59" t="s">
        <v>79</v>
      </c>
      <c r="F48" s="59" t="s">
        <v>349</v>
      </c>
      <c r="G48" s="69"/>
      <c r="H48" s="70">
        <f t="shared" si="6"/>
        <v>2</v>
      </c>
      <c r="I48" s="70">
        <f t="shared" si="6"/>
        <v>2</v>
      </c>
      <c r="J48" s="70">
        <f t="shared" si="1"/>
        <v>100</v>
      </c>
    </row>
    <row r="49" spans="1:10" ht="45" customHeight="1">
      <c r="A49" s="126" t="s">
        <v>198</v>
      </c>
      <c r="B49" s="126"/>
      <c r="C49" s="126"/>
      <c r="D49" s="59" t="s">
        <v>100</v>
      </c>
      <c r="E49" s="59" t="s">
        <v>79</v>
      </c>
      <c r="F49" s="59" t="s">
        <v>248</v>
      </c>
      <c r="G49" s="69"/>
      <c r="H49" s="70">
        <f>SUM(H50)</f>
        <v>2</v>
      </c>
      <c r="I49" s="70">
        <f>SUM(I50)</f>
        <v>2</v>
      </c>
      <c r="J49" s="70">
        <f t="shared" si="1"/>
        <v>100</v>
      </c>
    </row>
    <row r="50" spans="1:10" ht="21.75" customHeight="1">
      <c r="A50" s="126" t="s">
        <v>199</v>
      </c>
      <c r="B50" s="126"/>
      <c r="C50" s="126"/>
      <c r="D50" s="59" t="s">
        <v>100</v>
      </c>
      <c r="E50" s="59" t="s">
        <v>79</v>
      </c>
      <c r="F50" s="59" t="s">
        <v>248</v>
      </c>
      <c r="G50" s="59" t="s">
        <v>155</v>
      </c>
      <c r="H50" s="70">
        <v>2</v>
      </c>
      <c r="I50" s="70">
        <v>2</v>
      </c>
      <c r="J50" s="70">
        <f t="shared" si="1"/>
        <v>100</v>
      </c>
    </row>
    <row r="51" spans="1:10" ht="21.75" customHeight="1">
      <c r="A51" s="126" t="s">
        <v>134</v>
      </c>
      <c r="B51" s="126"/>
      <c r="C51" s="126"/>
      <c r="D51" s="59" t="s">
        <v>100</v>
      </c>
      <c r="E51" s="59" t="s">
        <v>133</v>
      </c>
      <c r="F51" s="59"/>
      <c r="G51" s="59"/>
      <c r="H51" s="70">
        <f>H52</f>
        <v>8278.4</v>
      </c>
      <c r="I51" s="70">
        <f>I52</f>
        <v>8249</v>
      </c>
      <c r="J51" s="70">
        <f t="shared" si="1"/>
        <v>99.64485890993429</v>
      </c>
    </row>
    <row r="52" spans="1:10" ht="47.25" customHeight="1">
      <c r="A52" s="126" t="s">
        <v>232</v>
      </c>
      <c r="B52" s="126"/>
      <c r="C52" s="126"/>
      <c r="D52" s="59" t="s">
        <v>100</v>
      </c>
      <c r="E52" s="59" t="s">
        <v>133</v>
      </c>
      <c r="F52" s="59" t="s">
        <v>218</v>
      </c>
      <c r="G52" s="59"/>
      <c r="H52" s="70">
        <f>H53+H61</f>
        <v>8278.4</v>
      </c>
      <c r="I52" s="70">
        <f>I53+I61</f>
        <v>8249</v>
      </c>
      <c r="J52" s="70">
        <f t="shared" si="1"/>
        <v>99.64485890993429</v>
      </c>
    </row>
    <row r="53" spans="1:10" ht="29.25" customHeight="1">
      <c r="A53" s="125" t="s">
        <v>266</v>
      </c>
      <c r="B53" s="125"/>
      <c r="C53" s="125"/>
      <c r="D53" s="59" t="s">
        <v>100</v>
      </c>
      <c r="E53" s="59" t="s">
        <v>133</v>
      </c>
      <c r="F53" s="59" t="s">
        <v>350</v>
      </c>
      <c r="G53" s="59"/>
      <c r="H53" s="70">
        <f>H54</f>
        <v>8199.8</v>
      </c>
      <c r="I53" s="70">
        <f>I54</f>
        <v>8170.400000000001</v>
      </c>
      <c r="J53" s="70">
        <f t="shared" si="1"/>
        <v>99.6414546696261</v>
      </c>
    </row>
    <row r="54" spans="1:10" ht="36" customHeight="1">
      <c r="A54" s="126" t="s">
        <v>202</v>
      </c>
      <c r="B54" s="126"/>
      <c r="C54" s="126"/>
      <c r="D54" s="59" t="s">
        <v>100</v>
      </c>
      <c r="E54" s="59" t="s">
        <v>133</v>
      </c>
      <c r="F54" s="59" t="s">
        <v>219</v>
      </c>
      <c r="G54" s="59"/>
      <c r="H54" s="70">
        <f>H55+H57+H59</f>
        <v>8199.8</v>
      </c>
      <c r="I54" s="70">
        <f>I55+I57+I59</f>
        <v>8170.400000000001</v>
      </c>
      <c r="J54" s="70">
        <f t="shared" si="1"/>
        <v>99.6414546696261</v>
      </c>
    </row>
    <row r="55" spans="1:10" ht="32.25" customHeight="1">
      <c r="A55" s="126" t="s">
        <v>160</v>
      </c>
      <c r="B55" s="126"/>
      <c r="C55" s="126"/>
      <c r="D55" s="59" t="s">
        <v>100</v>
      </c>
      <c r="E55" s="59" t="s">
        <v>133</v>
      </c>
      <c r="F55" s="59" t="s">
        <v>249</v>
      </c>
      <c r="G55" s="59"/>
      <c r="H55" s="70">
        <f>H56</f>
        <v>669.9</v>
      </c>
      <c r="I55" s="70">
        <f>I56</f>
        <v>640.6</v>
      </c>
      <c r="J55" s="70">
        <f t="shared" si="1"/>
        <v>95.62621286759219</v>
      </c>
    </row>
    <row r="56" spans="1:10" ht="28.5" customHeight="1">
      <c r="A56" s="126" t="s">
        <v>199</v>
      </c>
      <c r="B56" s="126"/>
      <c r="C56" s="126"/>
      <c r="D56" s="59" t="s">
        <v>100</v>
      </c>
      <c r="E56" s="59" t="s">
        <v>133</v>
      </c>
      <c r="F56" s="59" t="s">
        <v>249</v>
      </c>
      <c r="G56" s="59" t="s">
        <v>155</v>
      </c>
      <c r="H56" s="70">
        <v>669.9</v>
      </c>
      <c r="I56" s="74">
        <v>640.6</v>
      </c>
      <c r="J56" s="70">
        <f t="shared" si="1"/>
        <v>95.62621286759219</v>
      </c>
    </row>
    <row r="57" spans="1:10" ht="101.25" customHeight="1">
      <c r="A57" s="126" t="s">
        <v>250</v>
      </c>
      <c r="B57" s="126"/>
      <c r="C57" s="126"/>
      <c r="D57" s="59" t="s">
        <v>100</v>
      </c>
      <c r="E57" s="59" t="s">
        <v>133</v>
      </c>
      <c r="F57" s="59" t="s">
        <v>253</v>
      </c>
      <c r="G57" s="59"/>
      <c r="H57" s="70">
        <f>H58</f>
        <v>7153.3</v>
      </c>
      <c r="I57" s="70">
        <f>I58</f>
        <v>7153.2</v>
      </c>
      <c r="J57" s="70">
        <f t="shared" si="1"/>
        <v>99.99860204381194</v>
      </c>
    </row>
    <row r="58" spans="1:10" ht="36.75" customHeight="1">
      <c r="A58" s="126" t="s">
        <v>251</v>
      </c>
      <c r="B58" s="126"/>
      <c r="C58" s="126"/>
      <c r="D58" s="59" t="s">
        <v>100</v>
      </c>
      <c r="E58" s="59" t="s">
        <v>133</v>
      </c>
      <c r="F58" s="59" t="s">
        <v>253</v>
      </c>
      <c r="G58" s="59" t="s">
        <v>155</v>
      </c>
      <c r="H58" s="70">
        <v>7153.3</v>
      </c>
      <c r="I58" s="70">
        <v>7153.2</v>
      </c>
      <c r="J58" s="70">
        <f t="shared" si="1"/>
        <v>99.99860204381194</v>
      </c>
    </row>
    <row r="59" spans="1:10" ht="99.75" customHeight="1">
      <c r="A59" s="126" t="s">
        <v>252</v>
      </c>
      <c r="B59" s="126"/>
      <c r="C59" s="126"/>
      <c r="D59" s="59" t="s">
        <v>100</v>
      </c>
      <c r="E59" s="59" t="s">
        <v>133</v>
      </c>
      <c r="F59" s="59" t="s">
        <v>253</v>
      </c>
      <c r="G59" s="59"/>
      <c r="H59" s="70">
        <f>H60</f>
        <v>376.6</v>
      </c>
      <c r="I59" s="70">
        <f>I60</f>
        <v>376.6</v>
      </c>
      <c r="J59" s="70">
        <f t="shared" si="1"/>
        <v>100</v>
      </c>
    </row>
    <row r="60" spans="1:10" ht="34.5" customHeight="1">
      <c r="A60" s="126" t="s">
        <v>251</v>
      </c>
      <c r="B60" s="126"/>
      <c r="C60" s="126"/>
      <c r="D60" s="59" t="s">
        <v>100</v>
      </c>
      <c r="E60" s="59" t="s">
        <v>133</v>
      </c>
      <c r="F60" s="59" t="s">
        <v>253</v>
      </c>
      <c r="G60" s="59" t="s">
        <v>155</v>
      </c>
      <c r="H60" s="70">
        <v>376.6</v>
      </c>
      <c r="I60" s="70">
        <v>376.6</v>
      </c>
      <c r="J60" s="70">
        <f t="shared" si="1"/>
        <v>100</v>
      </c>
    </row>
    <row r="61" spans="1:10" ht="21.75" customHeight="1">
      <c r="A61" s="126" t="s">
        <v>175</v>
      </c>
      <c r="B61" s="126"/>
      <c r="C61" s="126"/>
      <c r="D61" s="59" t="s">
        <v>100</v>
      </c>
      <c r="E61" s="59" t="s">
        <v>133</v>
      </c>
      <c r="F61" s="59" t="s">
        <v>254</v>
      </c>
      <c r="G61" s="59"/>
      <c r="H61" s="70">
        <f>H62</f>
        <v>78.6</v>
      </c>
      <c r="I61" s="70">
        <f>I62</f>
        <v>78.6</v>
      </c>
      <c r="J61" s="70">
        <f t="shared" si="1"/>
        <v>100</v>
      </c>
    </row>
    <row r="62" spans="1:10" ht="21.75" customHeight="1">
      <c r="A62" s="126" t="s">
        <v>203</v>
      </c>
      <c r="B62" s="126"/>
      <c r="C62" s="126"/>
      <c r="D62" s="59" t="s">
        <v>100</v>
      </c>
      <c r="E62" s="59" t="s">
        <v>133</v>
      </c>
      <c r="F62" s="59" t="s">
        <v>255</v>
      </c>
      <c r="G62" s="59"/>
      <c r="H62" s="70">
        <f>H63</f>
        <v>78.6</v>
      </c>
      <c r="I62" s="70">
        <f>I63</f>
        <v>78.6</v>
      </c>
      <c r="J62" s="70">
        <f t="shared" si="1"/>
        <v>100</v>
      </c>
    </row>
    <row r="63" spans="1:10" ht="21.75" customHeight="1">
      <c r="A63" s="126" t="s">
        <v>199</v>
      </c>
      <c r="B63" s="126"/>
      <c r="C63" s="126"/>
      <c r="D63" s="59" t="s">
        <v>100</v>
      </c>
      <c r="E63" s="59" t="s">
        <v>133</v>
      </c>
      <c r="F63" s="59" t="s">
        <v>255</v>
      </c>
      <c r="G63" s="59" t="s">
        <v>155</v>
      </c>
      <c r="H63" s="70">
        <v>78.6</v>
      </c>
      <c r="I63" s="70">
        <v>78.6</v>
      </c>
      <c r="J63" s="70">
        <f t="shared" si="1"/>
        <v>100</v>
      </c>
    </row>
    <row r="64" spans="1:10" ht="24" customHeight="1">
      <c r="A64" s="126" t="s">
        <v>80</v>
      </c>
      <c r="B64" s="126"/>
      <c r="C64" s="126"/>
      <c r="D64" s="59" t="s">
        <v>100</v>
      </c>
      <c r="E64" s="59" t="s">
        <v>81</v>
      </c>
      <c r="F64" s="69"/>
      <c r="G64" s="69"/>
      <c r="H64" s="70">
        <f>H66</f>
        <v>19.5</v>
      </c>
      <c r="I64" s="70">
        <f>I66</f>
        <v>19.5</v>
      </c>
      <c r="J64" s="70">
        <f t="shared" si="1"/>
        <v>100</v>
      </c>
    </row>
    <row r="65" spans="1:10" ht="26.25" customHeight="1">
      <c r="A65" s="126" t="s">
        <v>259</v>
      </c>
      <c r="B65" s="126"/>
      <c r="C65" s="126"/>
      <c r="D65" s="59" t="s">
        <v>100</v>
      </c>
      <c r="E65" s="59" t="s">
        <v>81</v>
      </c>
      <c r="F65" s="59" t="s">
        <v>260</v>
      </c>
      <c r="G65" s="69"/>
      <c r="H65" s="70">
        <f>H66</f>
        <v>19.5</v>
      </c>
      <c r="I65" s="70">
        <f>I66</f>
        <v>19.5</v>
      </c>
      <c r="J65" s="70">
        <f t="shared" si="1"/>
        <v>100</v>
      </c>
    </row>
    <row r="66" spans="1:10" ht="33.75" customHeight="1">
      <c r="A66" s="126" t="s">
        <v>236</v>
      </c>
      <c r="B66" s="126"/>
      <c r="C66" s="126"/>
      <c r="D66" s="59" t="s">
        <v>100</v>
      </c>
      <c r="E66" s="59" t="s">
        <v>81</v>
      </c>
      <c r="F66" s="59" t="s">
        <v>258</v>
      </c>
      <c r="G66" s="69"/>
      <c r="H66" s="70">
        <f>H68</f>
        <v>19.5</v>
      </c>
      <c r="I66" s="70">
        <f>I68</f>
        <v>19.5</v>
      </c>
      <c r="J66" s="70">
        <f t="shared" si="1"/>
        <v>100</v>
      </c>
    </row>
    <row r="67" spans="1:10" ht="33.75" customHeight="1">
      <c r="A67" s="126" t="s">
        <v>257</v>
      </c>
      <c r="B67" s="126"/>
      <c r="C67" s="126"/>
      <c r="D67" s="59" t="s">
        <v>100</v>
      </c>
      <c r="E67" s="59" t="s">
        <v>81</v>
      </c>
      <c r="F67" s="59" t="s">
        <v>256</v>
      </c>
      <c r="G67" s="69"/>
      <c r="H67" s="70">
        <f>H68</f>
        <v>19.5</v>
      </c>
      <c r="I67" s="70">
        <f>I68</f>
        <v>19.5</v>
      </c>
      <c r="J67" s="70">
        <f t="shared" si="1"/>
        <v>100</v>
      </c>
    </row>
    <row r="68" spans="1:10" ht="24" customHeight="1">
      <c r="A68" s="126" t="s">
        <v>199</v>
      </c>
      <c r="B68" s="126"/>
      <c r="C68" s="126"/>
      <c r="D68" s="59" t="s">
        <v>100</v>
      </c>
      <c r="E68" s="59" t="s">
        <v>81</v>
      </c>
      <c r="F68" s="59" t="s">
        <v>256</v>
      </c>
      <c r="G68" s="69">
        <v>200</v>
      </c>
      <c r="H68" s="70">
        <v>19.5</v>
      </c>
      <c r="I68" s="70">
        <v>19.5</v>
      </c>
      <c r="J68" s="70">
        <f t="shared" si="1"/>
        <v>100</v>
      </c>
    </row>
    <row r="69" spans="1:10" ht="18.75" customHeight="1">
      <c r="A69" s="126" t="s">
        <v>82</v>
      </c>
      <c r="B69" s="126"/>
      <c r="C69" s="126"/>
      <c r="D69" s="59" t="s">
        <v>100</v>
      </c>
      <c r="E69" s="59" t="s">
        <v>83</v>
      </c>
      <c r="F69" s="69"/>
      <c r="G69" s="69"/>
      <c r="H69" s="70">
        <f aca="true" t="shared" si="7" ref="H69:I72">H70</f>
        <v>400</v>
      </c>
      <c r="I69" s="70">
        <f t="shared" si="7"/>
        <v>400</v>
      </c>
      <c r="J69" s="70">
        <f t="shared" si="1"/>
        <v>100</v>
      </c>
    </row>
    <row r="70" spans="1:10" ht="50.25" customHeight="1">
      <c r="A70" s="126" t="s">
        <v>205</v>
      </c>
      <c r="B70" s="126"/>
      <c r="C70" s="126"/>
      <c r="D70" s="59" t="s">
        <v>100</v>
      </c>
      <c r="E70" s="59" t="s">
        <v>83</v>
      </c>
      <c r="F70" s="59" t="s">
        <v>206</v>
      </c>
      <c r="G70" s="69"/>
      <c r="H70" s="70">
        <f>H71</f>
        <v>400</v>
      </c>
      <c r="I70" s="70">
        <f>I71</f>
        <v>400</v>
      </c>
      <c r="J70" s="70">
        <f t="shared" si="1"/>
        <v>100</v>
      </c>
    </row>
    <row r="71" spans="1:10" ht="31.5" customHeight="1">
      <c r="A71" s="125" t="s">
        <v>266</v>
      </c>
      <c r="B71" s="125"/>
      <c r="C71" s="125"/>
      <c r="D71" s="59" t="s">
        <v>100</v>
      </c>
      <c r="E71" s="59" t="s">
        <v>83</v>
      </c>
      <c r="F71" s="59" t="s">
        <v>351</v>
      </c>
      <c r="G71" s="69"/>
      <c r="H71" s="70">
        <f>H72</f>
        <v>400</v>
      </c>
      <c r="I71" s="70">
        <f>I72</f>
        <v>400</v>
      </c>
      <c r="J71" s="70">
        <f t="shared" si="1"/>
        <v>100</v>
      </c>
    </row>
    <row r="72" spans="1:10" ht="49.5" customHeight="1">
      <c r="A72" s="126" t="s">
        <v>264</v>
      </c>
      <c r="B72" s="126"/>
      <c r="C72" s="126"/>
      <c r="D72" s="59" t="s">
        <v>100</v>
      </c>
      <c r="E72" s="59" t="s">
        <v>83</v>
      </c>
      <c r="F72" s="59" t="s">
        <v>263</v>
      </c>
      <c r="G72" s="69"/>
      <c r="H72" s="70">
        <f t="shared" si="7"/>
        <v>400</v>
      </c>
      <c r="I72" s="70">
        <f t="shared" si="7"/>
        <v>400</v>
      </c>
      <c r="J72" s="70">
        <f t="shared" si="1"/>
        <v>100</v>
      </c>
    </row>
    <row r="73" spans="1:10" ht="23.25" customHeight="1">
      <c r="A73" s="126" t="s">
        <v>157</v>
      </c>
      <c r="B73" s="126"/>
      <c r="C73" s="126"/>
      <c r="D73" s="59" t="s">
        <v>100</v>
      </c>
      <c r="E73" s="59" t="s">
        <v>83</v>
      </c>
      <c r="F73" s="59" t="s">
        <v>263</v>
      </c>
      <c r="G73" s="69">
        <v>800</v>
      </c>
      <c r="H73" s="70">
        <v>400</v>
      </c>
      <c r="I73" s="70">
        <v>400</v>
      </c>
      <c r="J73" s="70">
        <f t="shared" si="1"/>
        <v>100</v>
      </c>
    </row>
    <row r="74" spans="1:10" ht="12.75">
      <c r="A74" s="126" t="s">
        <v>84</v>
      </c>
      <c r="B74" s="126"/>
      <c r="C74" s="126"/>
      <c r="D74" s="59" t="s">
        <v>100</v>
      </c>
      <c r="E74" s="59" t="s">
        <v>85</v>
      </c>
      <c r="F74" s="69"/>
      <c r="G74" s="69"/>
      <c r="H74" s="74">
        <f>H75</f>
        <v>904.6</v>
      </c>
      <c r="I74" s="74">
        <f>I75</f>
        <v>899.8000000000001</v>
      </c>
      <c r="J74" s="70">
        <f t="shared" si="1"/>
        <v>99.4693787309308</v>
      </c>
    </row>
    <row r="75" spans="1:10" ht="42.75" customHeight="1">
      <c r="A75" s="126" t="s">
        <v>207</v>
      </c>
      <c r="B75" s="126"/>
      <c r="C75" s="126"/>
      <c r="D75" s="59" t="s">
        <v>100</v>
      </c>
      <c r="E75" s="59" t="s">
        <v>85</v>
      </c>
      <c r="F75" s="59" t="s">
        <v>208</v>
      </c>
      <c r="G75" s="69"/>
      <c r="H75" s="74">
        <f>H76+H79</f>
        <v>904.6</v>
      </c>
      <c r="I75" s="74">
        <f>I76+I79</f>
        <v>899.8000000000001</v>
      </c>
      <c r="J75" s="70">
        <f t="shared" si="1"/>
        <v>99.4693787309308</v>
      </c>
    </row>
    <row r="76" spans="1:10" ht="42.75" customHeight="1">
      <c r="A76" s="126" t="s">
        <v>265</v>
      </c>
      <c r="B76" s="126"/>
      <c r="C76" s="126"/>
      <c r="D76" s="59" t="s">
        <v>100</v>
      </c>
      <c r="E76" s="59" t="s">
        <v>85</v>
      </c>
      <c r="F76" s="59" t="s">
        <v>267</v>
      </c>
      <c r="G76" s="69"/>
      <c r="H76" s="74">
        <f>H77</f>
        <v>2</v>
      </c>
      <c r="I76" s="74">
        <f>I77</f>
        <v>2</v>
      </c>
      <c r="J76" s="70">
        <f t="shared" si="1"/>
        <v>100</v>
      </c>
    </row>
    <row r="77" spans="1:10" ht="42.75" customHeight="1">
      <c r="A77" s="126" t="s">
        <v>237</v>
      </c>
      <c r="B77" s="126"/>
      <c r="C77" s="126"/>
      <c r="D77" s="59" t="s">
        <v>100</v>
      </c>
      <c r="E77" s="59" t="s">
        <v>85</v>
      </c>
      <c r="F77" s="59" t="s">
        <v>268</v>
      </c>
      <c r="G77" s="69"/>
      <c r="H77" s="74">
        <f>H78</f>
        <v>2</v>
      </c>
      <c r="I77" s="74">
        <f>I78</f>
        <v>2</v>
      </c>
      <c r="J77" s="70">
        <f t="shared" si="1"/>
        <v>100</v>
      </c>
    </row>
    <row r="78" spans="1:10" ht="42.75" customHeight="1">
      <c r="A78" s="126" t="s">
        <v>251</v>
      </c>
      <c r="B78" s="126"/>
      <c r="C78" s="126"/>
      <c r="D78" s="59" t="s">
        <v>100</v>
      </c>
      <c r="E78" s="59" t="s">
        <v>85</v>
      </c>
      <c r="F78" s="59" t="s">
        <v>268</v>
      </c>
      <c r="G78" s="69">
        <v>200</v>
      </c>
      <c r="H78" s="74">
        <v>2</v>
      </c>
      <c r="I78" s="74">
        <v>2</v>
      </c>
      <c r="J78" s="70">
        <f t="shared" si="1"/>
        <v>100</v>
      </c>
    </row>
    <row r="79" spans="1:10" ht="29.25" customHeight="1">
      <c r="A79" s="126" t="s">
        <v>266</v>
      </c>
      <c r="B79" s="126"/>
      <c r="C79" s="126"/>
      <c r="D79" s="59" t="s">
        <v>100</v>
      </c>
      <c r="E79" s="59" t="s">
        <v>85</v>
      </c>
      <c r="F79" s="59" t="s">
        <v>269</v>
      </c>
      <c r="G79" s="69"/>
      <c r="H79" s="74">
        <f>H80+H82+H84</f>
        <v>902.6</v>
      </c>
      <c r="I79" s="74">
        <f>I80+I82+I84</f>
        <v>897.8000000000001</v>
      </c>
      <c r="J79" s="70">
        <f t="shared" si="1"/>
        <v>99.46820296920009</v>
      </c>
    </row>
    <row r="80" spans="1:10" ht="24.75" customHeight="1">
      <c r="A80" s="126" t="s">
        <v>209</v>
      </c>
      <c r="B80" s="126"/>
      <c r="C80" s="126"/>
      <c r="D80" s="59" t="s">
        <v>100</v>
      </c>
      <c r="E80" s="59" t="s">
        <v>85</v>
      </c>
      <c r="F80" s="59" t="s">
        <v>270</v>
      </c>
      <c r="G80" s="69"/>
      <c r="H80" s="70">
        <f>H81</f>
        <v>270</v>
      </c>
      <c r="I80" s="70">
        <f>I81</f>
        <v>265.3</v>
      </c>
      <c r="J80" s="70">
        <f t="shared" si="1"/>
        <v>98.25925925925927</v>
      </c>
    </row>
    <row r="81" spans="1:10" ht="25.5" customHeight="1">
      <c r="A81" s="126" t="s">
        <v>199</v>
      </c>
      <c r="B81" s="126"/>
      <c r="C81" s="126"/>
      <c r="D81" s="59" t="s">
        <v>100</v>
      </c>
      <c r="E81" s="59" t="s">
        <v>85</v>
      </c>
      <c r="F81" s="59" t="s">
        <v>270</v>
      </c>
      <c r="G81" s="59" t="s">
        <v>155</v>
      </c>
      <c r="H81" s="70">
        <v>270</v>
      </c>
      <c r="I81" s="74">
        <v>265.3</v>
      </c>
      <c r="J81" s="70">
        <f t="shared" si="1"/>
        <v>98.25925925925927</v>
      </c>
    </row>
    <row r="82" spans="1:10" ht="39.75" customHeight="1">
      <c r="A82" s="126" t="s">
        <v>210</v>
      </c>
      <c r="B82" s="126"/>
      <c r="C82" s="126"/>
      <c r="D82" s="59" t="s">
        <v>100</v>
      </c>
      <c r="E82" s="59" t="s">
        <v>85</v>
      </c>
      <c r="F82" s="59" t="s">
        <v>271</v>
      </c>
      <c r="G82" s="69"/>
      <c r="H82" s="70">
        <f>H83</f>
        <v>603.5</v>
      </c>
      <c r="I82" s="70">
        <f>I83</f>
        <v>603.4</v>
      </c>
      <c r="J82" s="70">
        <f t="shared" si="1"/>
        <v>99.98342999171498</v>
      </c>
    </row>
    <row r="83" spans="1:10" ht="21" customHeight="1">
      <c r="A83" s="126" t="s">
        <v>199</v>
      </c>
      <c r="B83" s="126"/>
      <c r="C83" s="126"/>
      <c r="D83" s="59" t="s">
        <v>100</v>
      </c>
      <c r="E83" s="59" t="s">
        <v>85</v>
      </c>
      <c r="F83" s="59" t="s">
        <v>271</v>
      </c>
      <c r="G83" s="59" t="s">
        <v>155</v>
      </c>
      <c r="H83" s="70">
        <v>603.5</v>
      </c>
      <c r="I83" s="70">
        <v>603.4</v>
      </c>
      <c r="J83" s="70">
        <f t="shared" si="1"/>
        <v>99.98342999171498</v>
      </c>
    </row>
    <row r="84" spans="1:10" ht="21" customHeight="1">
      <c r="A84" s="126" t="s">
        <v>238</v>
      </c>
      <c r="B84" s="126"/>
      <c r="C84" s="126"/>
      <c r="D84" s="59" t="s">
        <v>100</v>
      </c>
      <c r="E84" s="59" t="s">
        <v>85</v>
      </c>
      <c r="F84" s="59" t="s">
        <v>272</v>
      </c>
      <c r="G84" s="59"/>
      <c r="H84" s="70">
        <f>H85</f>
        <v>29.1</v>
      </c>
      <c r="I84" s="70">
        <f>I85</f>
        <v>29.1</v>
      </c>
      <c r="J84" s="70">
        <f t="shared" si="1"/>
        <v>100</v>
      </c>
    </row>
    <row r="85" spans="1:10" ht="21" customHeight="1">
      <c r="A85" s="126" t="s">
        <v>199</v>
      </c>
      <c r="B85" s="126"/>
      <c r="C85" s="126"/>
      <c r="D85" s="59" t="s">
        <v>100</v>
      </c>
      <c r="E85" s="59" t="s">
        <v>85</v>
      </c>
      <c r="F85" s="59" t="s">
        <v>272</v>
      </c>
      <c r="G85" s="59" t="s">
        <v>155</v>
      </c>
      <c r="H85" s="70">
        <v>29.1</v>
      </c>
      <c r="I85" s="70">
        <v>29.1</v>
      </c>
      <c r="J85" s="70">
        <f t="shared" si="1"/>
        <v>100</v>
      </c>
    </row>
    <row r="86" spans="1:10" ht="12.75">
      <c r="A86" s="126" t="s">
        <v>86</v>
      </c>
      <c r="B86" s="126"/>
      <c r="C86" s="126"/>
      <c r="D86" s="59" t="s">
        <v>100</v>
      </c>
      <c r="E86" s="59" t="s">
        <v>87</v>
      </c>
      <c r="F86" s="69"/>
      <c r="G86" s="69"/>
      <c r="H86" s="70">
        <f>H87</f>
        <v>3913.7999999999997</v>
      </c>
      <c r="I86" s="70">
        <f>I87</f>
        <v>3913.7999999999997</v>
      </c>
      <c r="J86" s="70">
        <f t="shared" si="1"/>
        <v>100</v>
      </c>
    </row>
    <row r="87" spans="1:10" ht="46.5" customHeight="1">
      <c r="A87" s="126" t="s">
        <v>212</v>
      </c>
      <c r="B87" s="126"/>
      <c r="C87" s="126"/>
      <c r="D87" s="59" t="s">
        <v>100</v>
      </c>
      <c r="E87" s="59" t="s">
        <v>87</v>
      </c>
      <c r="F87" s="59" t="s">
        <v>211</v>
      </c>
      <c r="G87" s="69"/>
      <c r="H87" s="70">
        <f>H88+H98</f>
        <v>3913.7999999999997</v>
      </c>
      <c r="I87" s="70">
        <f>I88+I98</f>
        <v>3913.7999999999997</v>
      </c>
      <c r="J87" s="70">
        <f t="shared" si="1"/>
        <v>100</v>
      </c>
    </row>
    <row r="88" spans="1:10" ht="54" customHeight="1">
      <c r="A88" s="126" t="s">
        <v>214</v>
      </c>
      <c r="B88" s="126"/>
      <c r="C88" s="126"/>
      <c r="D88" s="59" t="s">
        <v>100</v>
      </c>
      <c r="E88" s="59" t="s">
        <v>87</v>
      </c>
      <c r="F88" s="59" t="s">
        <v>273</v>
      </c>
      <c r="G88" s="69"/>
      <c r="H88" s="70">
        <f>H89+H92+H95</f>
        <v>2728.7</v>
      </c>
      <c r="I88" s="70">
        <f>I89+I92+I95</f>
        <v>2728.7</v>
      </c>
      <c r="J88" s="70">
        <f t="shared" si="1"/>
        <v>100</v>
      </c>
    </row>
    <row r="89" spans="1:10" ht="48" customHeight="1">
      <c r="A89" s="126" t="s">
        <v>215</v>
      </c>
      <c r="B89" s="126"/>
      <c r="C89" s="126"/>
      <c r="D89" s="59" t="s">
        <v>100</v>
      </c>
      <c r="E89" s="59" t="s">
        <v>87</v>
      </c>
      <c r="F89" s="59" t="s">
        <v>274</v>
      </c>
      <c r="G89" s="69"/>
      <c r="H89" s="70">
        <f>H90</f>
        <v>1217.7</v>
      </c>
      <c r="I89" s="70">
        <f>I90</f>
        <v>1217.7</v>
      </c>
      <c r="J89" s="70">
        <f t="shared" si="1"/>
        <v>100</v>
      </c>
    </row>
    <row r="90" spans="1:10" ht="44.25" customHeight="1">
      <c r="A90" s="126" t="s">
        <v>161</v>
      </c>
      <c r="B90" s="126"/>
      <c r="C90" s="126"/>
      <c r="D90" s="59" t="s">
        <v>100</v>
      </c>
      <c r="E90" s="59" t="s">
        <v>87</v>
      </c>
      <c r="F90" s="59" t="s">
        <v>275</v>
      </c>
      <c r="G90" s="59"/>
      <c r="H90" s="70">
        <f>H91</f>
        <v>1217.7</v>
      </c>
      <c r="I90" s="70">
        <f>I91</f>
        <v>1217.7</v>
      </c>
      <c r="J90" s="70">
        <f t="shared" si="1"/>
        <v>100</v>
      </c>
    </row>
    <row r="91" spans="1:10" ht="44.25" customHeight="1">
      <c r="A91" s="126" t="s">
        <v>163</v>
      </c>
      <c r="B91" s="126"/>
      <c r="C91" s="126"/>
      <c r="D91" s="59" t="s">
        <v>100</v>
      </c>
      <c r="E91" s="59" t="s">
        <v>87</v>
      </c>
      <c r="F91" s="59" t="s">
        <v>275</v>
      </c>
      <c r="G91" s="59" t="s">
        <v>162</v>
      </c>
      <c r="H91" s="70">
        <v>1217.7</v>
      </c>
      <c r="I91" s="70">
        <v>1217.7</v>
      </c>
      <c r="J91" s="70">
        <f t="shared" si="1"/>
        <v>100</v>
      </c>
    </row>
    <row r="92" spans="1:10" ht="92.25" customHeight="1">
      <c r="A92" s="126" t="s">
        <v>239</v>
      </c>
      <c r="B92" s="126"/>
      <c r="C92" s="126"/>
      <c r="D92" s="59" t="s">
        <v>100</v>
      </c>
      <c r="E92" s="59" t="s">
        <v>87</v>
      </c>
      <c r="F92" s="59" t="s">
        <v>276</v>
      </c>
      <c r="G92" s="69"/>
      <c r="H92" s="70">
        <f>H93</f>
        <v>1411</v>
      </c>
      <c r="I92" s="70">
        <f>I93</f>
        <v>1411</v>
      </c>
      <c r="J92" s="70">
        <f t="shared" si="1"/>
        <v>100</v>
      </c>
    </row>
    <row r="93" spans="1:10" ht="98.25" customHeight="1">
      <c r="A93" s="126" t="s">
        <v>0</v>
      </c>
      <c r="B93" s="126"/>
      <c r="C93" s="126"/>
      <c r="D93" s="59" t="s">
        <v>100</v>
      </c>
      <c r="E93" s="59" t="s">
        <v>87</v>
      </c>
      <c r="F93" s="59" t="s">
        <v>277</v>
      </c>
      <c r="G93" s="59"/>
      <c r="H93" s="70">
        <f>H94</f>
        <v>1411</v>
      </c>
      <c r="I93" s="70">
        <f>I94</f>
        <v>1411</v>
      </c>
      <c r="J93" s="70">
        <f t="shared" si="1"/>
        <v>100</v>
      </c>
    </row>
    <row r="94" spans="1:10" ht="45.75" customHeight="1">
      <c r="A94" s="126" t="s">
        <v>163</v>
      </c>
      <c r="B94" s="126"/>
      <c r="C94" s="126"/>
      <c r="D94" s="59" t="s">
        <v>100</v>
      </c>
      <c r="E94" s="59" t="s">
        <v>87</v>
      </c>
      <c r="F94" s="59" t="s">
        <v>277</v>
      </c>
      <c r="G94" s="59" t="s">
        <v>162</v>
      </c>
      <c r="H94" s="70">
        <v>1411</v>
      </c>
      <c r="I94" s="70">
        <v>1411</v>
      </c>
      <c r="J94" s="70">
        <f t="shared" si="1"/>
        <v>100</v>
      </c>
    </row>
    <row r="95" spans="1:10" ht="53.25" customHeight="1">
      <c r="A95" s="126" t="s">
        <v>216</v>
      </c>
      <c r="B95" s="126"/>
      <c r="C95" s="126"/>
      <c r="D95" s="59" t="s">
        <v>100</v>
      </c>
      <c r="E95" s="59" t="s">
        <v>87</v>
      </c>
      <c r="F95" s="59" t="s">
        <v>278</v>
      </c>
      <c r="G95" s="59"/>
      <c r="H95" s="70">
        <f>H96</f>
        <v>100</v>
      </c>
      <c r="I95" s="70">
        <f>I96</f>
        <v>100</v>
      </c>
      <c r="J95" s="70">
        <f t="shared" si="1"/>
        <v>100</v>
      </c>
    </row>
    <row r="96" spans="1:10" ht="54.75" customHeight="1">
      <c r="A96" s="126" t="s">
        <v>279</v>
      </c>
      <c r="B96" s="126"/>
      <c r="C96" s="126"/>
      <c r="D96" s="59" t="s">
        <v>100</v>
      </c>
      <c r="E96" s="59" t="s">
        <v>87</v>
      </c>
      <c r="F96" s="59" t="s">
        <v>280</v>
      </c>
      <c r="G96" s="59"/>
      <c r="H96" s="70">
        <f>H97</f>
        <v>100</v>
      </c>
      <c r="I96" s="70">
        <f>I97</f>
        <v>100</v>
      </c>
      <c r="J96" s="70">
        <f t="shared" si="1"/>
        <v>100</v>
      </c>
    </row>
    <row r="97" spans="1:10" ht="43.5" customHeight="1">
      <c r="A97" s="126" t="s">
        <v>163</v>
      </c>
      <c r="B97" s="126"/>
      <c r="C97" s="126"/>
      <c r="D97" s="59" t="s">
        <v>100</v>
      </c>
      <c r="E97" s="59" t="s">
        <v>87</v>
      </c>
      <c r="F97" s="59" t="s">
        <v>280</v>
      </c>
      <c r="G97" s="59" t="s">
        <v>162</v>
      </c>
      <c r="H97" s="70">
        <v>100</v>
      </c>
      <c r="I97" s="70">
        <v>100</v>
      </c>
      <c r="J97" s="70">
        <f t="shared" si="1"/>
        <v>100</v>
      </c>
    </row>
    <row r="98" spans="1:10" ht="38.25" customHeight="1">
      <c r="A98" s="126" t="s">
        <v>176</v>
      </c>
      <c r="B98" s="126"/>
      <c r="C98" s="126"/>
      <c r="D98" s="59" t="s">
        <v>100</v>
      </c>
      <c r="E98" s="59" t="s">
        <v>87</v>
      </c>
      <c r="F98" s="59" t="s">
        <v>281</v>
      </c>
      <c r="G98" s="59"/>
      <c r="H98" s="70">
        <f>H99+H102</f>
        <v>1185.1</v>
      </c>
      <c r="I98" s="70">
        <f>I99+I102</f>
        <v>1185.1</v>
      </c>
      <c r="J98" s="70">
        <f t="shared" si="1"/>
        <v>100</v>
      </c>
    </row>
    <row r="99" spans="1:10" ht="43.5" customHeight="1">
      <c r="A99" s="126" t="s">
        <v>215</v>
      </c>
      <c r="B99" s="126"/>
      <c r="C99" s="126"/>
      <c r="D99" s="59" t="s">
        <v>100</v>
      </c>
      <c r="E99" s="59" t="s">
        <v>87</v>
      </c>
      <c r="F99" s="59" t="s">
        <v>282</v>
      </c>
      <c r="G99" s="59"/>
      <c r="H99" s="70">
        <f>H100</f>
        <v>662.6</v>
      </c>
      <c r="I99" s="70">
        <f>I100</f>
        <v>662.6</v>
      </c>
      <c r="J99" s="70">
        <f t="shared" si="1"/>
        <v>100</v>
      </c>
    </row>
    <row r="100" spans="1:10" ht="36.75" customHeight="1">
      <c r="A100" s="126" t="s">
        <v>161</v>
      </c>
      <c r="B100" s="126"/>
      <c r="C100" s="126"/>
      <c r="D100" s="59" t="s">
        <v>100</v>
      </c>
      <c r="E100" s="59" t="s">
        <v>87</v>
      </c>
      <c r="F100" s="59" t="s">
        <v>283</v>
      </c>
      <c r="G100" s="59"/>
      <c r="H100" s="70">
        <f>H101</f>
        <v>662.6</v>
      </c>
      <c r="I100" s="70">
        <f>I101</f>
        <v>662.6</v>
      </c>
      <c r="J100" s="70">
        <f t="shared" si="1"/>
        <v>100</v>
      </c>
    </row>
    <row r="101" spans="1:10" ht="42" customHeight="1">
      <c r="A101" s="126" t="s">
        <v>163</v>
      </c>
      <c r="B101" s="126"/>
      <c r="C101" s="126"/>
      <c r="D101" s="59" t="s">
        <v>100</v>
      </c>
      <c r="E101" s="59" t="s">
        <v>87</v>
      </c>
      <c r="F101" s="59" t="s">
        <v>283</v>
      </c>
      <c r="G101" s="59" t="s">
        <v>162</v>
      </c>
      <c r="H101" s="70">
        <v>662.6</v>
      </c>
      <c r="I101" s="70">
        <v>662.6</v>
      </c>
      <c r="J101" s="70">
        <f t="shared" si="1"/>
        <v>100</v>
      </c>
    </row>
    <row r="102" spans="1:10" ht="87.75" customHeight="1">
      <c r="A102" s="126" t="s">
        <v>1</v>
      </c>
      <c r="B102" s="126"/>
      <c r="C102" s="126"/>
      <c r="D102" s="59" t="s">
        <v>100</v>
      </c>
      <c r="E102" s="59" t="s">
        <v>87</v>
      </c>
      <c r="F102" s="59" t="s">
        <v>284</v>
      </c>
      <c r="G102" s="69"/>
      <c r="H102" s="70">
        <f>H103</f>
        <v>522.5</v>
      </c>
      <c r="I102" s="70">
        <f>I103</f>
        <v>522.5</v>
      </c>
      <c r="J102" s="70">
        <f t="shared" si="1"/>
        <v>100</v>
      </c>
    </row>
    <row r="103" spans="1:10" ht="88.5" customHeight="1">
      <c r="A103" s="126" t="s">
        <v>2</v>
      </c>
      <c r="B103" s="126"/>
      <c r="C103" s="126"/>
      <c r="D103" s="59" t="s">
        <v>100</v>
      </c>
      <c r="E103" s="59" t="s">
        <v>87</v>
      </c>
      <c r="F103" s="59" t="s">
        <v>285</v>
      </c>
      <c r="G103" s="69"/>
      <c r="H103" s="70">
        <f>H104</f>
        <v>522.5</v>
      </c>
      <c r="I103" s="70">
        <f>I104</f>
        <v>522.5</v>
      </c>
      <c r="J103" s="70">
        <f t="shared" si="1"/>
        <v>100</v>
      </c>
    </row>
    <row r="104" spans="1:10" ht="48" customHeight="1">
      <c r="A104" s="126" t="s">
        <v>163</v>
      </c>
      <c r="B104" s="126"/>
      <c r="C104" s="126"/>
      <c r="D104" s="59" t="s">
        <v>100</v>
      </c>
      <c r="E104" s="59" t="s">
        <v>87</v>
      </c>
      <c r="F104" s="59" t="s">
        <v>285</v>
      </c>
      <c r="G104" s="59" t="s">
        <v>162</v>
      </c>
      <c r="H104" s="70">
        <v>522.5</v>
      </c>
      <c r="I104" s="70">
        <v>522.5</v>
      </c>
      <c r="J104" s="70">
        <f t="shared" si="1"/>
        <v>100</v>
      </c>
    </row>
    <row r="105" spans="1:10" ht="24.75" customHeight="1">
      <c r="A105" s="126" t="s">
        <v>177</v>
      </c>
      <c r="B105" s="126"/>
      <c r="C105" s="126"/>
      <c r="D105" s="59" t="s">
        <v>100</v>
      </c>
      <c r="E105" s="59" t="s">
        <v>120</v>
      </c>
      <c r="F105" s="69"/>
      <c r="G105" s="69"/>
      <c r="H105" s="70">
        <f aca="true" t="shared" si="8" ref="H105:I109">H106</f>
        <v>79.7</v>
      </c>
      <c r="I105" s="70">
        <f t="shared" si="8"/>
        <v>79.6</v>
      </c>
      <c r="J105" s="70">
        <f t="shared" si="1"/>
        <v>99.87452948557089</v>
      </c>
    </row>
    <row r="106" spans="1:10" ht="49.5" customHeight="1">
      <c r="A106" s="126" t="s">
        <v>5</v>
      </c>
      <c r="B106" s="126"/>
      <c r="C106" s="126"/>
      <c r="D106" s="59" t="s">
        <v>100</v>
      </c>
      <c r="E106" s="59" t="s">
        <v>120</v>
      </c>
      <c r="F106" s="59" t="s">
        <v>213</v>
      </c>
      <c r="G106" s="69"/>
      <c r="H106" s="70">
        <f t="shared" si="8"/>
        <v>79.7</v>
      </c>
      <c r="I106" s="70">
        <f t="shared" si="8"/>
        <v>79.6</v>
      </c>
      <c r="J106" s="70">
        <f t="shared" si="1"/>
        <v>99.87452948557089</v>
      </c>
    </row>
    <row r="107" spans="1:10" ht="31.5" customHeight="1">
      <c r="A107" s="125" t="s">
        <v>266</v>
      </c>
      <c r="B107" s="125"/>
      <c r="C107" s="125"/>
      <c r="D107" s="59" t="s">
        <v>100</v>
      </c>
      <c r="E107" s="59" t="s">
        <v>120</v>
      </c>
      <c r="F107" s="59" t="s">
        <v>352</v>
      </c>
      <c r="G107" s="69"/>
      <c r="H107" s="70">
        <f t="shared" si="8"/>
        <v>79.7</v>
      </c>
      <c r="I107" s="70">
        <f t="shared" si="8"/>
        <v>79.6</v>
      </c>
      <c r="J107" s="70">
        <f t="shared" si="1"/>
        <v>99.87452948557089</v>
      </c>
    </row>
    <row r="108" spans="1:10" ht="32.25" customHeight="1">
      <c r="A108" s="125" t="s">
        <v>354</v>
      </c>
      <c r="B108" s="125"/>
      <c r="C108" s="125"/>
      <c r="D108" s="59" t="s">
        <v>100</v>
      </c>
      <c r="E108" s="59" t="s">
        <v>120</v>
      </c>
      <c r="F108" s="59" t="s">
        <v>353</v>
      </c>
      <c r="G108" s="69"/>
      <c r="H108" s="70">
        <f t="shared" si="8"/>
        <v>79.7</v>
      </c>
      <c r="I108" s="70">
        <f t="shared" si="8"/>
        <v>79.6</v>
      </c>
      <c r="J108" s="70">
        <f t="shared" si="1"/>
        <v>99.87452948557089</v>
      </c>
    </row>
    <row r="109" spans="1:10" ht="36" customHeight="1">
      <c r="A109" s="130" t="s">
        <v>6</v>
      </c>
      <c r="B109" s="130"/>
      <c r="C109" s="130"/>
      <c r="D109" s="59" t="s">
        <v>100</v>
      </c>
      <c r="E109" s="59" t="s">
        <v>120</v>
      </c>
      <c r="F109" s="59" t="s">
        <v>286</v>
      </c>
      <c r="G109" s="69"/>
      <c r="H109" s="70">
        <f t="shared" si="8"/>
        <v>79.7</v>
      </c>
      <c r="I109" s="70">
        <f t="shared" si="8"/>
        <v>79.6</v>
      </c>
      <c r="J109" s="70">
        <f t="shared" si="1"/>
        <v>99.87452948557089</v>
      </c>
    </row>
    <row r="110" spans="1:10" ht="27" customHeight="1">
      <c r="A110" s="125" t="s">
        <v>165</v>
      </c>
      <c r="B110" s="125"/>
      <c r="C110" s="125"/>
      <c r="D110" s="59" t="s">
        <v>100</v>
      </c>
      <c r="E110" s="59" t="s">
        <v>120</v>
      </c>
      <c r="F110" s="59" t="s">
        <v>286</v>
      </c>
      <c r="G110" s="59" t="s">
        <v>164</v>
      </c>
      <c r="H110" s="70">
        <v>79.7</v>
      </c>
      <c r="I110" s="70">
        <v>79.6</v>
      </c>
      <c r="J110" s="70">
        <f t="shared" si="1"/>
        <v>99.87452948557089</v>
      </c>
    </row>
    <row r="111" spans="1:10" ht="15" customHeight="1">
      <c r="A111" s="125" t="s">
        <v>104</v>
      </c>
      <c r="B111" s="125"/>
      <c r="C111" s="125"/>
      <c r="D111" s="59" t="s">
        <v>100</v>
      </c>
      <c r="E111" s="59" t="s">
        <v>103</v>
      </c>
      <c r="F111" s="69"/>
      <c r="G111" s="69"/>
      <c r="H111" s="70">
        <f aca="true" t="shared" si="9" ref="H111:I115">H112</f>
        <v>6.5</v>
      </c>
      <c r="I111" s="70">
        <f t="shared" si="9"/>
        <v>6.5</v>
      </c>
      <c r="J111" s="70">
        <f t="shared" si="1"/>
        <v>100</v>
      </c>
    </row>
    <row r="112" spans="1:10" ht="53.25" customHeight="1">
      <c r="A112" s="125" t="s">
        <v>7</v>
      </c>
      <c r="B112" s="125"/>
      <c r="C112" s="125"/>
      <c r="D112" s="59" t="s">
        <v>100</v>
      </c>
      <c r="E112" s="59" t="s">
        <v>103</v>
      </c>
      <c r="F112" s="59" t="s">
        <v>287</v>
      </c>
      <c r="G112" s="69"/>
      <c r="H112" s="70">
        <f t="shared" si="9"/>
        <v>6.5</v>
      </c>
      <c r="I112" s="70">
        <f t="shared" si="9"/>
        <v>6.5</v>
      </c>
      <c r="J112" s="70">
        <f t="shared" si="1"/>
        <v>100</v>
      </c>
    </row>
    <row r="113" spans="1:10" ht="36" customHeight="1">
      <c r="A113" s="125" t="s">
        <v>266</v>
      </c>
      <c r="B113" s="125"/>
      <c r="C113" s="125"/>
      <c r="D113" s="59" t="s">
        <v>100</v>
      </c>
      <c r="E113" s="59" t="s">
        <v>103</v>
      </c>
      <c r="F113" s="59" t="s">
        <v>356</v>
      </c>
      <c r="G113" s="69"/>
      <c r="H113" s="70">
        <f t="shared" si="9"/>
        <v>6.5</v>
      </c>
      <c r="I113" s="70">
        <f t="shared" si="9"/>
        <v>6.5</v>
      </c>
      <c r="J113" s="70">
        <f t="shared" si="1"/>
        <v>100</v>
      </c>
    </row>
    <row r="114" spans="1:10" ht="42.75" customHeight="1">
      <c r="A114" s="125" t="s">
        <v>355</v>
      </c>
      <c r="B114" s="125"/>
      <c r="C114" s="125"/>
      <c r="D114" s="59" t="s">
        <v>100</v>
      </c>
      <c r="E114" s="59" t="s">
        <v>103</v>
      </c>
      <c r="F114" s="59" t="s">
        <v>357</v>
      </c>
      <c r="G114" s="69"/>
      <c r="H114" s="70">
        <f t="shared" si="9"/>
        <v>6.5</v>
      </c>
      <c r="I114" s="70">
        <f t="shared" si="9"/>
        <v>6.5</v>
      </c>
      <c r="J114" s="70">
        <f t="shared" si="1"/>
        <v>100</v>
      </c>
    </row>
    <row r="115" spans="1:10" ht="34.5" customHeight="1">
      <c r="A115" s="126" t="s">
        <v>3</v>
      </c>
      <c r="B115" s="126"/>
      <c r="C115" s="126"/>
      <c r="D115" s="59" t="s">
        <v>100</v>
      </c>
      <c r="E115" s="59" t="s">
        <v>103</v>
      </c>
      <c r="F115" s="59" t="s">
        <v>288</v>
      </c>
      <c r="G115" s="69"/>
      <c r="H115" s="70">
        <f t="shared" si="9"/>
        <v>6.5</v>
      </c>
      <c r="I115" s="70">
        <f t="shared" si="9"/>
        <v>6.5</v>
      </c>
      <c r="J115" s="70">
        <f t="shared" si="1"/>
        <v>100</v>
      </c>
    </row>
    <row r="116" spans="1:10" ht="23.25" customHeight="1">
      <c r="A116" s="128" t="s">
        <v>199</v>
      </c>
      <c r="B116" s="128"/>
      <c r="C116" s="128"/>
      <c r="D116" s="59" t="s">
        <v>100</v>
      </c>
      <c r="E116" s="59" t="s">
        <v>103</v>
      </c>
      <c r="F116" s="59" t="s">
        <v>288</v>
      </c>
      <c r="G116" s="59" t="s">
        <v>155</v>
      </c>
      <c r="H116" s="70">
        <v>6.5</v>
      </c>
      <c r="I116" s="70">
        <v>6.5</v>
      </c>
      <c r="J116" s="70">
        <f t="shared" si="1"/>
        <v>100</v>
      </c>
    </row>
    <row r="117" spans="1:10" ht="34.5" customHeight="1">
      <c r="A117" s="128" t="s">
        <v>173</v>
      </c>
      <c r="B117" s="128"/>
      <c r="C117" s="128"/>
      <c r="D117" s="59" t="s">
        <v>100</v>
      </c>
      <c r="E117" s="59" t="s">
        <v>169</v>
      </c>
      <c r="F117" s="59"/>
      <c r="G117" s="59"/>
      <c r="H117" s="70">
        <f aca="true" t="shared" si="10" ref="H117:I120">H118</f>
        <v>0.5</v>
      </c>
      <c r="I117" s="70">
        <f t="shared" si="10"/>
        <v>0.4</v>
      </c>
      <c r="J117" s="70">
        <f t="shared" si="1"/>
        <v>80</v>
      </c>
    </row>
    <row r="118" spans="1:10" ht="69" customHeight="1">
      <c r="A118" s="128" t="s">
        <v>289</v>
      </c>
      <c r="B118" s="128"/>
      <c r="C118" s="128"/>
      <c r="D118" s="59" t="s">
        <v>100</v>
      </c>
      <c r="E118" s="59" t="s">
        <v>169</v>
      </c>
      <c r="F118" s="59" t="s">
        <v>290</v>
      </c>
      <c r="G118" s="59"/>
      <c r="H118" s="70">
        <f t="shared" si="10"/>
        <v>0.5</v>
      </c>
      <c r="I118" s="70">
        <f t="shared" si="10"/>
        <v>0.4</v>
      </c>
      <c r="J118" s="70">
        <f t="shared" si="1"/>
        <v>80</v>
      </c>
    </row>
    <row r="119" spans="1:10" ht="17.25" customHeight="1">
      <c r="A119" s="128" t="s">
        <v>11</v>
      </c>
      <c r="B119" s="128"/>
      <c r="C119" s="128"/>
      <c r="D119" s="59" t="s">
        <v>100</v>
      </c>
      <c r="E119" s="59" t="s">
        <v>169</v>
      </c>
      <c r="F119" s="59" t="s">
        <v>8</v>
      </c>
      <c r="G119" s="59"/>
      <c r="H119" s="70">
        <f t="shared" si="10"/>
        <v>0.5</v>
      </c>
      <c r="I119" s="70">
        <f t="shared" si="10"/>
        <v>0.4</v>
      </c>
      <c r="J119" s="70">
        <f t="shared" si="1"/>
        <v>80</v>
      </c>
    </row>
    <row r="120" spans="1:10" ht="26.25" customHeight="1">
      <c r="A120" s="128" t="s">
        <v>171</v>
      </c>
      <c r="B120" s="128"/>
      <c r="C120" s="128"/>
      <c r="D120" s="59" t="s">
        <v>100</v>
      </c>
      <c r="E120" s="59" t="s">
        <v>169</v>
      </c>
      <c r="F120" s="59" t="s">
        <v>9</v>
      </c>
      <c r="G120" s="59"/>
      <c r="H120" s="70">
        <f t="shared" si="10"/>
        <v>0.5</v>
      </c>
      <c r="I120" s="70">
        <f t="shared" si="10"/>
        <v>0.4</v>
      </c>
      <c r="J120" s="70">
        <f>I120/H120*100</f>
        <v>80</v>
      </c>
    </row>
    <row r="121" spans="1:10" ht="27" customHeight="1">
      <c r="A121" s="128" t="s">
        <v>10</v>
      </c>
      <c r="B121" s="128"/>
      <c r="C121" s="128"/>
      <c r="D121" s="59" t="s">
        <v>100</v>
      </c>
      <c r="E121" s="59" t="s">
        <v>169</v>
      </c>
      <c r="F121" s="59" t="s">
        <v>9</v>
      </c>
      <c r="G121" s="59" t="s">
        <v>170</v>
      </c>
      <c r="H121" s="70">
        <v>0.5</v>
      </c>
      <c r="I121" s="70">
        <v>0.4</v>
      </c>
      <c r="J121" s="70">
        <f>I121/H121*100</f>
        <v>80</v>
      </c>
    </row>
    <row r="122" ht="32.25" customHeight="1"/>
    <row r="123" spans="1:10" ht="18.75" customHeight="1">
      <c r="A123" s="131" t="s">
        <v>112</v>
      </c>
      <c r="B123" s="131"/>
      <c r="C123" s="131"/>
      <c r="D123" s="131"/>
      <c r="E123" s="131"/>
      <c r="H123" s="129" t="s">
        <v>168</v>
      </c>
      <c r="I123" s="129"/>
      <c r="J123" s="129"/>
    </row>
  </sheetData>
  <mergeCells count="122">
    <mergeCell ref="A120:C120"/>
    <mergeCell ref="A36:C36"/>
    <mergeCell ref="A46:C46"/>
    <mergeCell ref="A38:C38"/>
    <mergeCell ref="A39:C39"/>
    <mergeCell ref="A52:C52"/>
    <mergeCell ref="A65:C65"/>
    <mergeCell ref="A66:C66"/>
    <mergeCell ref="A62:C62"/>
    <mergeCell ref="A61:C61"/>
    <mergeCell ref="A10:C10"/>
    <mergeCell ref="A13:C13"/>
    <mergeCell ref="A64:C64"/>
    <mergeCell ref="A63:C63"/>
    <mergeCell ref="A14:C14"/>
    <mergeCell ref="A30:C30"/>
    <mergeCell ref="A15:C15"/>
    <mergeCell ref="A18:C18"/>
    <mergeCell ref="A29:C29"/>
    <mergeCell ref="A19:C19"/>
    <mergeCell ref="A5:J5"/>
    <mergeCell ref="A7:C7"/>
    <mergeCell ref="A8:C8"/>
    <mergeCell ref="A9:C9"/>
    <mergeCell ref="E9:G9"/>
    <mergeCell ref="I6:J6"/>
    <mergeCell ref="A35:C35"/>
    <mergeCell ref="A23:C23"/>
    <mergeCell ref="A24:C24"/>
    <mergeCell ref="A20:C20"/>
    <mergeCell ref="A21:C21"/>
    <mergeCell ref="A25:C25"/>
    <mergeCell ref="A28:C28"/>
    <mergeCell ref="A34:C34"/>
    <mergeCell ref="A100:C100"/>
    <mergeCell ref="A116:C116"/>
    <mergeCell ref="A103:C103"/>
    <mergeCell ref="A101:C101"/>
    <mergeCell ref="A106:C106"/>
    <mergeCell ref="A112:C112"/>
    <mergeCell ref="A102:C102"/>
    <mergeCell ref="A108:C108"/>
    <mergeCell ref="A113:C113"/>
    <mergeCell ref="A114:C114"/>
    <mergeCell ref="A68:C68"/>
    <mergeCell ref="F3:J3"/>
    <mergeCell ref="F1:J1"/>
    <mergeCell ref="A49:C49"/>
    <mergeCell ref="A50:C50"/>
    <mergeCell ref="A40:C40"/>
    <mergeCell ref="A41:C41"/>
    <mergeCell ref="A44:C44"/>
    <mergeCell ref="A45:C45"/>
    <mergeCell ref="A33:C33"/>
    <mergeCell ref="H123:J123"/>
    <mergeCell ref="A105:C105"/>
    <mergeCell ref="A109:C109"/>
    <mergeCell ref="A110:C110"/>
    <mergeCell ref="A111:C111"/>
    <mergeCell ref="A115:C115"/>
    <mergeCell ref="A119:C119"/>
    <mergeCell ref="A121:C121"/>
    <mergeCell ref="A123:E123"/>
    <mergeCell ref="A117:C117"/>
    <mergeCell ref="A75:C75"/>
    <mergeCell ref="A73:C73"/>
    <mergeCell ref="A74:C74"/>
    <mergeCell ref="A71:C71"/>
    <mergeCell ref="A67:C67"/>
    <mergeCell ref="A76:C76"/>
    <mergeCell ref="A94:C94"/>
    <mergeCell ref="A93:C93"/>
    <mergeCell ref="A72:C72"/>
    <mergeCell ref="A91:C91"/>
    <mergeCell ref="A82:C82"/>
    <mergeCell ref="A87:C87"/>
    <mergeCell ref="A69:C69"/>
    <mergeCell ref="A70:C70"/>
    <mergeCell ref="A51:C51"/>
    <mergeCell ref="A56:C56"/>
    <mergeCell ref="A53:C53"/>
    <mergeCell ref="A60:C60"/>
    <mergeCell ref="A57:C57"/>
    <mergeCell ref="A58:C58"/>
    <mergeCell ref="A59:C59"/>
    <mergeCell ref="A54:C54"/>
    <mergeCell ref="A55:C55"/>
    <mergeCell ref="A99:C99"/>
    <mergeCell ref="A104:C104"/>
    <mergeCell ref="A118:C118"/>
    <mergeCell ref="A88:C88"/>
    <mergeCell ref="A90:C90"/>
    <mergeCell ref="A92:C92"/>
    <mergeCell ref="A95:C95"/>
    <mergeCell ref="A89:C89"/>
    <mergeCell ref="A97:C97"/>
    <mergeCell ref="A107:C107"/>
    <mergeCell ref="A84:C84"/>
    <mergeCell ref="A85:C85"/>
    <mergeCell ref="A98:C98"/>
    <mergeCell ref="A77:C77"/>
    <mergeCell ref="A78:C78"/>
    <mergeCell ref="A79:C79"/>
    <mergeCell ref="A96:C96"/>
    <mergeCell ref="A86:C86"/>
    <mergeCell ref="A80:C80"/>
    <mergeCell ref="A81:C81"/>
    <mergeCell ref="A83:C83"/>
    <mergeCell ref="A11:C11"/>
    <mergeCell ref="A12:C12"/>
    <mergeCell ref="A16:C16"/>
    <mergeCell ref="A17:C17"/>
    <mergeCell ref="A22:C22"/>
    <mergeCell ref="A26:C26"/>
    <mergeCell ref="A27:C27"/>
    <mergeCell ref="A31:C31"/>
    <mergeCell ref="A32:C32"/>
    <mergeCell ref="A37:C37"/>
    <mergeCell ref="A42:C42"/>
    <mergeCell ref="A47:C47"/>
    <mergeCell ref="A48:C48"/>
    <mergeCell ref="A43:C43"/>
  </mergeCells>
  <printOptions/>
  <pageMargins left="0.75" right="0.25" top="0.54" bottom="0.43" header="0.23" footer="0.1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5" sqref="B5"/>
    </sheetView>
  </sheetViews>
  <sheetFormatPr defaultColWidth="9.00390625" defaultRowHeight="12.75"/>
  <cols>
    <col min="1" max="1" width="13.625" style="0" customWidth="1"/>
    <col min="2" max="2" width="44.00390625" style="0" customWidth="1"/>
    <col min="3" max="3" width="19.375" style="0" customWidth="1"/>
    <col min="4" max="4" width="12.125" style="0" customWidth="1"/>
    <col min="5" max="5" width="11.125" style="0" customWidth="1"/>
  </cols>
  <sheetData>
    <row r="1" spans="3:5" ht="15.75">
      <c r="C1" s="115" t="s">
        <v>105</v>
      </c>
      <c r="D1" s="115"/>
      <c r="E1" s="31"/>
    </row>
    <row r="2" spans="3:5" ht="6" customHeight="1">
      <c r="C2" s="32"/>
      <c r="D2" s="32"/>
      <c r="E2" s="32"/>
    </row>
    <row r="3" spans="3:5" ht="12.75">
      <c r="C3" s="111" t="s">
        <v>365</v>
      </c>
      <c r="D3" s="134"/>
      <c r="E3" s="134"/>
    </row>
    <row r="4" spans="2:5" ht="12.75" customHeight="1">
      <c r="B4" s="1"/>
      <c r="C4" s="134"/>
      <c r="D4" s="134"/>
      <c r="E4" s="134"/>
    </row>
    <row r="5" spans="3:5" ht="102.75" customHeight="1">
      <c r="C5" s="134"/>
      <c r="D5" s="134"/>
      <c r="E5" s="134"/>
    </row>
    <row r="7" spans="1:5" ht="33.75" customHeight="1">
      <c r="A7" s="116" t="s">
        <v>124</v>
      </c>
      <c r="B7" s="108"/>
      <c r="C7" s="108"/>
      <c r="D7" s="108"/>
      <c r="E7" s="108"/>
    </row>
    <row r="8" spans="1:5" ht="18.75" customHeight="1">
      <c r="A8" s="4"/>
      <c r="B8" s="4"/>
      <c r="C8" s="4"/>
      <c r="D8" s="136" t="s">
        <v>139</v>
      </c>
      <c r="E8" s="136"/>
    </row>
    <row r="9" spans="1:5" ht="81.75" customHeight="1">
      <c r="A9" s="5" t="s">
        <v>16</v>
      </c>
      <c r="B9" s="5" t="s">
        <v>50</v>
      </c>
      <c r="C9" s="36" t="s">
        <v>241</v>
      </c>
      <c r="D9" s="5" t="s">
        <v>240</v>
      </c>
      <c r="E9" s="5" t="s">
        <v>106</v>
      </c>
    </row>
    <row r="10" spans="1:5" ht="24.75" customHeight="1">
      <c r="A10" s="88">
        <v>100</v>
      </c>
      <c r="B10" s="89" t="s">
        <v>23</v>
      </c>
      <c r="C10" s="18">
        <f>SUM(C11:C15)</f>
        <v>4599.1</v>
      </c>
      <c r="D10" s="18">
        <f>SUM(D11:D15)</f>
        <v>4093.9</v>
      </c>
      <c r="E10" s="18">
        <f aca="true" t="shared" si="0" ref="E10:E36">D10/C10*100</f>
        <v>89.01524211258725</v>
      </c>
    </row>
    <row r="11" spans="1:5" ht="47.25" customHeight="1">
      <c r="A11" s="90">
        <v>102</v>
      </c>
      <c r="B11" s="87" t="s">
        <v>35</v>
      </c>
      <c r="C11" s="19">
        <v>560.9</v>
      </c>
      <c r="D11" s="19">
        <v>560.9</v>
      </c>
      <c r="E11" s="19">
        <f t="shared" si="0"/>
        <v>100</v>
      </c>
    </row>
    <row r="12" spans="1:5" ht="64.5" customHeight="1">
      <c r="A12" s="91">
        <v>104</v>
      </c>
      <c r="B12" s="92" t="s">
        <v>125</v>
      </c>
      <c r="C12" s="49">
        <v>3472.4</v>
      </c>
      <c r="D12" s="49">
        <v>3467.3</v>
      </c>
      <c r="E12" s="19">
        <f t="shared" si="0"/>
        <v>99.85312751987098</v>
      </c>
    </row>
    <row r="13" spans="1:5" ht="45">
      <c r="A13" s="91">
        <v>106</v>
      </c>
      <c r="B13" s="92" t="s">
        <v>142</v>
      </c>
      <c r="C13" s="49">
        <v>45</v>
      </c>
      <c r="D13" s="49">
        <v>45</v>
      </c>
      <c r="E13" s="19">
        <f t="shared" si="0"/>
        <v>100</v>
      </c>
    </row>
    <row r="14" spans="1:5" ht="22.5" customHeight="1">
      <c r="A14" s="91">
        <v>111</v>
      </c>
      <c r="B14" s="92" t="s">
        <v>118</v>
      </c>
      <c r="C14" s="49">
        <v>500</v>
      </c>
      <c r="D14" s="49">
        <v>0</v>
      </c>
      <c r="E14" s="19">
        <f t="shared" si="0"/>
        <v>0</v>
      </c>
    </row>
    <row r="15" spans="1:5" ht="22.5" customHeight="1">
      <c r="A15" s="93">
        <v>113</v>
      </c>
      <c r="B15" s="92" t="s">
        <v>24</v>
      </c>
      <c r="C15" s="50">
        <v>20.8</v>
      </c>
      <c r="D15" s="50">
        <v>20.7</v>
      </c>
      <c r="E15" s="19">
        <f t="shared" si="0"/>
        <v>99.51923076923076</v>
      </c>
    </row>
    <row r="16" spans="1:5" ht="22.5" customHeight="1">
      <c r="A16" s="94">
        <v>200</v>
      </c>
      <c r="B16" s="95" t="s">
        <v>126</v>
      </c>
      <c r="C16" s="51">
        <f>SUM(C17)</f>
        <v>201.1</v>
      </c>
      <c r="D16" s="51">
        <f>SUM(D17)</f>
        <v>201.1</v>
      </c>
      <c r="E16" s="51">
        <f>D16/C16*100</f>
        <v>100</v>
      </c>
    </row>
    <row r="17" spans="1:5" ht="22.5" customHeight="1">
      <c r="A17" s="93">
        <v>203</v>
      </c>
      <c r="B17" s="92" t="s">
        <v>121</v>
      </c>
      <c r="C17" s="50">
        <v>201.1</v>
      </c>
      <c r="D17" s="50">
        <v>201.1</v>
      </c>
      <c r="E17" s="19">
        <f>D17/C17*100</f>
        <v>100</v>
      </c>
    </row>
    <row r="18" spans="1:5" ht="28.5">
      <c r="A18" s="94">
        <v>300</v>
      </c>
      <c r="B18" s="95" t="s">
        <v>25</v>
      </c>
      <c r="C18" s="51">
        <f>SUM(C19:C20)</f>
        <v>2</v>
      </c>
      <c r="D18" s="51">
        <f>SUM(D19:D20)</f>
        <v>2</v>
      </c>
      <c r="E18" s="18">
        <f t="shared" si="0"/>
        <v>100</v>
      </c>
    </row>
    <row r="19" spans="1:5" ht="45" hidden="1">
      <c r="A19" s="93">
        <v>309</v>
      </c>
      <c r="B19" s="92" t="s">
        <v>127</v>
      </c>
      <c r="C19" s="50"/>
      <c r="D19" s="50"/>
      <c r="E19" s="19" t="e">
        <f t="shared" si="0"/>
        <v>#DIV/0!</v>
      </c>
    </row>
    <row r="20" spans="1:5" ht="45">
      <c r="A20" s="93">
        <v>314</v>
      </c>
      <c r="B20" s="92" t="s">
        <v>57</v>
      </c>
      <c r="C20" s="50">
        <v>2</v>
      </c>
      <c r="D20" s="50">
        <v>2</v>
      </c>
      <c r="E20" s="19">
        <f t="shared" si="0"/>
        <v>100</v>
      </c>
    </row>
    <row r="21" spans="1:6" ht="22.5" customHeight="1">
      <c r="A21" s="94">
        <v>400</v>
      </c>
      <c r="B21" s="95" t="s">
        <v>26</v>
      </c>
      <c r="C21" s="51">
        <f>SUM(C22:C23)</f>
        <v>8297.9</v>
      </c>
      <c r="D21" s="51">
        <f>SUM(D22:D23)</f>
        <v>8268.5</v>
      </c>
      <c r="E21" s="18">
        <f t="shared" si="0"/>
        <v>99.64569348871402</v>
      </c>
      <c r="F21" s="11"/>
    </row>
    <row r="22" spans="1:6" ht="22.5" customHeight="1">
      <c r="A22" s="93">
        <v>409</v>
      </c>
      <c r="B22" s="96" t="s">
        <v>134</v>
      </c>
      <c r="C22" s="50">
        <v>8278.4</v>
      </c>
      <c r="D22" s="50">
        <v>8249</v>
      </c>
      <c r="E22" s="19">
        <f t="shared" si="0"/>
        <v>99.64485890993429</v>
      </c>
      <c r="F22" s="11"/>
    </row>
    <row r="23" spans="1:5" ht="30" customHeight="1">
      <c r="A23" s="93">
        <v>412</v>
      </c>
      <c r="B23" s="92" t="s">
        <v>27</v>
      </c>
      <c r="C23" s="50">
        <v>19.5</v>
      </c>
      <c r="D23" s="50">
        <v>19.5</v>
      </c>
      <c r="E23" s="19">
        <f t="shared" si="0"/>
        <v>100</v>
      </c>
    </row>
    <row r="24" spans="1:6" ht="22.5" customHeight="1">
      <c r="A24" s="94">
        <v>500</v>
      </c>
      <c r="B24" s="95" t="s">
        <v>28</v>
      </c>
      <c r="C24" s="51">
        <f>SUM(C25:C26)</f>
        <v>1304.6</v>
      </c>
      <c r="D24" s="51">
        <f>SUM(D25:D26)</f>
        <v>1299.8</v>
      </c>
      <c r="E24" s="18">
        <f t="shared" si="0"/>
        <v>99.6320711329143</v>
      </c>
      <c r="F24" s="11"/>
    </row>
    <row r="25" spans="1:5" ht="22.5" customHeight="1">
      <c r="A25" s="93">
        <v>502</v>
      </c>
      <c r="B25" s="92" t="s">
        <v>29</v>
      </c>
      <c r="C25" s="50">
        <v>400</v>
      </c>
      <c r="D25" s="50">
        <v>400</v>
      </c>
      <c r="E25" s="19">
        <f t="shared" si="0"/>
        <v>100</v>
      </c>
    </row>
    <row r="26" spans="1:5" ht="22.5" customHeight="1">
      <c r="A26" s="93">
        <v>503</v>
      </c>
      <c r="B26" s="92" t="s">
        <v>30</v>
      </c>
      <c r="C26" s="50">
        <v>904.6</v>
      </c>
      <c r="D26" s="50">
        <v>899.8</v>
      </c>
      <c r="E26" s="19">
        <f t="shared" si="0"/>
        <v>99.46937873093079</v>
      </c>
    </row>
    <row r="27" spans="1:5" ht="22.5" customHeight="1">
      <c r="A27" s="94">
        <v>800</v>
      </c>
      <c r="B27" s="95" t="s">
        <v>331</v>
      </c>
      <c r="C27" s="51">
        <f>SUM(C28:C29)</f>
        <v>3913.8</v>
      </c>
      <c r="D27" s="51">
        <f>SUM(D28:D29)</f>
        <v>3913.8</v>
      </c>
      <c r="E27" s="18">
        <f t="shared" si="0"/>
        <v>100</v>
      </c>
    </row>
    <row r="28" spans="1:5" ht="22.5" customHeight="1">
      <c r="A28" s="93">
        <v>801</v>
      </c>
      <c r="B28" s="92" t="s">
        <v>31</v>
      </c>
      <c r="C28" s="50">
        <v>3913.8</v>
      </c>
      <c r="D28" s="50">
        <v>3913.8</v>
      </c>
      <c r="E28" s="19">
        <f t="shared" si="0"/>
        <v>100</v>
      </c>
    </row>
    <row r="29" spans="1:5" ht="30" customHeight="1">
      <c r="A29" s="93">
        <v>804</v>
      </c>
      <c r="B29" s="92" t="s">
        <v>4</v>
      </c>
      <c r="C29" s="50">
        <v>0</v>
      </c>
      <c r="D29" s="50">
        <v>0</v>
      </c>
      <c r="E29" s="19" t="e">
        <f t="shared" si="0"/>
        <v>#DIV/0!</v>
      </c>
    </row>
    <row r="30" spans="1:5" ht="22.5" customHeight="1">
      <c r="A30" s="94">
        <v>1000</v>
      </c>
      <c r="B30" s="95" t="s">
        <v>33</v>
      </c>
      <c r="C30" s="51">
        <f>C31</f>
        <v>79.7</v>
      </c>
      <c r="D30" s="51">
        <f>D31</f>
        <v>79.6</v>
      </c>
      <c r="E30" s="18">
        <f t="shared" si="0"/>
        <v>99.87452948557089</v>
      </c>
    </row>
    <row r="31" spans="1:5" ht="22.5" customHeight="1">
      <c r="A31" s="93">
        <v>1001</v>
      </c>
      <c r="B31" s="92" t="s">
        <v>128</v>
      </c>
      <c r="C31" s="50">
        <v>79.7</v>
      </c>
      <c r="D31" s="50">
        <v>79.6</v>
      </c>
      <c r="E31" s="19">
        <f t="shared" si="0"/>
        <v>99.87452948557089</v>
      </c>
    </row>
    <row r="32" spans="1:5" ht="22.5" customHeight="1">
      <c r="A32" s="94">
        <v>1100</v>
      </c>
      <c r="B32" s="95" t="s">
        <v>32</v>
      </c>
      <c r="C32" s="51">
        <f>C33</f>
        <v>6.5</v>
      </c>
      <c r="D32" s="51">
        <f>D33</f>
        <v>6.5</v>
      </c>
      <c r="E32" s="18">
        <f>D32/C32*100</f>
        <v>100</v>
      </c>
    </row>
    <row r="33" spans="1:5" ht="22.5" customHeight="1">
      <c r="A33" s="93">
        <v>1102</v>
      </c>
      <c r="B33" s="92" t="s">
        <v>107</v>
      </c>
      <c r="C33" s="50">
        <v>6.5</v>
      </c>
      <c r="D33" s="50">
        <v>6.5</v>
      </c>
      <c r="E33" s="19">
        <f>D33/C33*100</f>
        <v>100</v>
      </c>
    </row>
    <row r="34" spans="1:5" ht="28.5">
      <c r="A34" s="94">
        <v>1300</v>
      </c>
      <c r="B34" s="95" t="s">
        <v>178</v>
      </c>
      <c r="C34" s="51">
        <f>C35</f>
        <v>0.5</v>
      </c>
      <c r="D34" s="51">
        <f>D35</f>
        <v>0.4</v>
      </c>
      <c r="E34" s="18">
        <f>D34/C34*100</f>
        <v>80</v>
      </c>
    </row>
    <row r="35" spans="1:5" ht="22.5" customHeight="1">
      <c r="A35" s="93">
        <v>1301</v>
      </c>
      <c r="B35" s="92" t="s">
        <v>172</v>
      </c>
      <c r="C35" s="50">
        <v>0.5</v>
      </c>
      <c r="D35" s="50">
        <v>0.4</v>
      </c>
      <c r="E35" s="19">
        <f>D35/C35*100</f>
        <v>80</v>
      </c>
    </row>
    <row r="36" spans="1:5" ht="22.5" customHeight="1">
      <c r="A36" s="109" t="s">
        <v>54</v>
      </c>
      <c r="B36" s="110"/>
      <c r="C36" s="51">
        <f>C10+C16+C18+C21+C24+C27+C32+C30+C34</f>
        <v>18405.2</v>
      </c>
      <c r="D36" s="51">
        <f>D10+D16+D18+D21+D24+D27+D32+D30+D34</f>
        <v>17865.6</v>
      </c>
      <c r="E36" s="18">
        <f t="shared" si="0"/>
        <v>97.06821985091169</v>
      </c>
    </row>
    <row r="37" ht="30.75" customHeight="1"/>
    <row r="38" spans="1:5" ht="24.75" customHeight="1">
      <c r="A38" s="114" t="s">
        <v>112</v>
      </c>
      <c r="B38" s="114"/>
      <c r="C38" s="58"/>
      <c r="D38" s="135" t="s">
        <v>168</v>
      </c>
      <c r="E38" s="135"/>
    </row>
  </sheetData>
  <mergeCells count="7">
    <mergeCell ref="A38:B38"/>
    <mergeCell ref="C1:D1"/>
    <mergeCell ref="A7:E7"/>
    <mergeCell ref="A36:B36"/>
    <mergeCell ref="C3:E5"/>
    <mergeCell ref="D38:E38"/>
    <mergeCell ref="D8:E8"/>
  </mergeCells>
  <printOptions/>
  <pageMargins left="0.28" right="0.25" top="0.6" bottom="0.61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15" t="s">
        <v>358</v>
      </c>
      <c r="D2" s="115"/>
      <c r="E2" s="31"/>
    </row>
    <row r="3" spans="3:5" ht="10.5" customHeight="1">
      <c r="C3" s="32"/>
      <c r="D3" s="32"/>
      <c r="E3" s="32"/>
    </row>
    <row r="4" spans="2:6" ht="141" customHeight="1">
      <c r="B4" s="1"/>
      <c r="C4" s="121" t="s">
        <v>366</v>
      </c>
      <c r="D4" s="121"/>
      <c r="E4" s="121"/>
      <c r="F4" s="1"/>
    </row>
    <row r="6" spans="1:5" ht="30.75" customHeight="1">
      <c r="A6" s="116" t="s">
        <v>129</v>
      </c>
      <c r="B6" s="143"/>
      <c r="C6" s="143"/>
      <c r="D6" s="143"/>
      <c r="E6" s="143"/>
    </row>
    <row r="7" spans="1:5" ht="24.75" customHeight="1">
      <c r="A7" s="4"/>
      <c r="B7" s="4"/>
      <c r="C7" s="4"/>
      <c r="D7" s="144" t="s">
        <v>139</v>
      </c>
      <c r="E7" s="144"/>
    </row>
    <row r="8" spans="1:5" ht="78" customHeight="1">
      <c r="A8" s="5" t="s">
        <v>52</v>
      </c>
      <c r="B8" s="5" t="s">
        <v>55</v>
      </c>
      <c r="C8" s="101" t="s">
        <v>242</v>
      </c>
      <c r="D8" s="145" t="s">
        <v>240</v>
      </c>
      <c r="E8" s="146"/>
    </row>
    <row r="9" spans="1:5" ht="13.5">
      <c r="A9" s="151" t="s">
        <v>110</v>
      </c>
      <c r="B9" s="152"/>
      <c r="C9" s="152"/>
      <c r="D9" s="152"/>
      <c r="E9" s="153"/>
    </row>
    <row r="10" spans="1:5" ht="47.25">
      <c r="A10" s="13"/>
      <c r="B10" s="35" t="s">
        <v>58</v>
      </c>
      <c r="C10" s="26">
        <f>C17+C11</f>
        <v>110.60000000000218</v>
      </c>
      <c r="D10" s="147">
        <f>D11+D17</f>
        <v>-1218.5</v>
      </c>
      <c r="E10" s="148"/>
    </row>
    <row r="11" spans="1:5" ht="44.25" customHeight="1">
      <c r="A11" s="25" t="s">
        <v>180</v>
      </c>
      <c r="B11" s="30" t="s">
        <v>179</v>
      </c>
      <c r="C11" s="26">
        <f>C12-C14</f>
        <v>-95</v>
      </c>
      <c r="D11" s="160">
        <f>D12-D14</f>
        <v>-95</v>
      </c>
      <c r="E11" s="161"/>
    </row>
    <row r="12" spans="1:5" ht="63">
      <c r="A12" s="15" t="s">
        <v>181</v>
      </c>
      <c r="B12" s="24" t="s">
        <v>183</v>
      </c>
      <c r="C12" s="102">
        <f>C13</f>
        <v>0</v>
      </c>
      <c r="D12" s="158">
        <f>D13</f>
        <v>0</v>
      </c>
      <c r="E12" s="159"/>
    </row>
    <row r="13" spans="1:5" ht="78.75">
      <c r="A13" s="15" t="s">
        <v>188</v>
      </c>
      <c r="B13" s="24" t="s">
        <v>184</v>
      </c>
      <c r="C13" s="102">
        <v>0</v>
      </c>
      <c r="D13" s="158">
        <v>0</v>
      </c>
      <c r="E13" s="159"/>
    </row>
    <row r="14" spans="1:5" ht="78.75">
      <c r="A14" s="15" t="s">
        <v>182</v>
      </c>
      <c r="B14" s="24" t="s">
        <v>185</v>
      </c>
      <c r="C14" s="102">
        <f>C15</f>
        <v>95</v>
      </c>
      <c r="D14" s="158">
        <f>D15</f>
        <v>95</v>
      </c>
      <c r="E14" s="159"/>
    </row>
    <row r="15" spans="1:5" ht="78.75">
      <c r="A15" s="15" t="s">
        <v>187</v>
      </c>
      <c r="B15" s="21" t="s">
        <v>186</v>
      </c>
      <c r="C15" s="29">
        <v>95</v>
      </c>
      <c r="D15" s="138">
        <v>95</v>
      </c>
      <c r="E15" s="138"/>
    </row>
    <row r="16" spans="1:5" ht="15.75">
      <c r="A16" s="5"/>
      <c r="B16" s="21"/>
      <c r="C16" s="37"/>
      <c r="D16" s="149"/>
      <c r="E16" s="150"/>
    </row>
    <row r="17" spans="1:5" s="11" customFormat="1" ht="47.25">
      <c r="A17" s="25" t="s">
        <v>36</v>
      </c>
      <c r="B17" s="35" t="s">
        <v>59</v>
      </c>
      <c r="C17" s="27">
        <f>C19+C24</f>
        <v>205.60000000000218</v>
      </c>
      <c r="D17" s="154">
        <f>D19+D24</f>
        <v>-1123.5</v>
      </c>
      <c r="E17" s="155"/>
    </row>
    <row r="18" spans="1:5" ht="18.75">
      <c r="A18" s="15"/>
      <c r="B18" s="14"/>
      <c r="C18" s="28"/>
      <c r="D18" s="156"/>
      <c r="E18" s="157"/>
    </row>
    <row r="19" spans="1:5" ht="31.5">
      <c r="A19" s="15" t="s">
        <v>37</v>
      </c>
      <c r="B19" s="23" t="s">
        <v>38</v>
      </c>
      <c r="C19" s="29">
        <v>-18294.6</v>
      </c>
      <c r="D19" s="139">
        <v>-19620.3</v>
      </c>
      <c r="E19" s="140"/>
    </row>
    <row r="20" spans="1:5" ht="31.5">
      <c r="A20" s="15" t="s">
        <v>39</v>
      </c>
      <c r="B20" s="23" t="s">
        <v>40</v>
      </c>
      <c r="C20" s="29">
        <f aca="true" t="shared" si="0" ref="C20:D22">C19</f>
        <v>-18294.6</v>
      </c>
      <c r="D20" s="139">
        <f t="shared" si="0"/>
        <v>-19620.3</v>
      </c>
      <c r="E20" s="140"/>
    </row>
    <row r="21" spans="1:5" ht="31.5">
      <c r="A21" s="15" t="s">
        <v>41</v>
      </c>
      <c r="B21" s="23" t="s">
        <v>42</v>
      </c>
      <c r="C21" s="29">
        <f t="shared" si="0"/>
        <v>-18294.6</v>
      </c>
      <c r="D21" s="139">
        <f t="shared" si="0"/>
        <v>-19620.3</v>
      </c>
      <c r="E21" s="140"/>
    </row>
    <row r="22" spans="1:5" ht="47.25">
      <c r="A22" s="15" t="s">
        <v>43</v>
      </c>
      <c r="B22" s="23" t="s">
        <v>359</v>
      </c>
      <c r="C22" s="29">
        <f t="shared" si="0"/>
        <v>-18294.6</v>
      </c>
      <c r="D22" s="139">
        <f t="shared" si="0"/>
        <v>-19620.3</v>
      </c>
      <c r="E22" s="140"/>
    </row>
    <row r="23" spans="1:5" ht="18.75">
      <c r="A23" s="15"/>
      <c r="B23" s="14"/>
      <c r="C23" s="28"/>
      <c r="D23" s="141"/>
      <c r="E23" s="142"/>
    </row>
    <row r="24" spans="1:5" ht="31.5">
      <c r="A24" s="15" t="s">
        <v>44</v>
      </c>
      <c r="B24" s="23" t="s">
        <v>45</v>
      </c>
      <c r="C24" s="29">
        <v>18500.2</v>
      </c>
      <c r="D24" s="139">
        <v>18496.8</v>
      </c>
      <c r="E24" s="140"/>
    </row>
    <row r="25" spans="1:5" ht="31.5">
      <c r="A25" s="15" t="s">
        <v>46</v>
      </c>
      <c r="B25" s="23" t="s">
        <v>47</v>
      </c>
      <c r="C25" s="29">
        <f aca="true" t="shared" si="1" ref="C25:D27">C24</f>
        <v>18500.2</v>
      </c>
      <c r="D25" s="139">
        <f t="shared" si="1"/>
        <v>18496.8</v>
      </c>
      <c r="E25" s="140"/>
    </row>
    <row r="26" spans="1:5" ht="31.5">
      <c r="A26" s="15" t="s">
        <v>48</v>
      </c>
      <c r="B26" s="23" t="s">
        <v>49</v>
      </c>
      <c r="C26" s="29">
        <f t="shared" si="1"/>
        <v>18500.2</v>
      </c>
      <c r="D26" s="139">
        <f t="shared" si="1"/>
        <v>18496.8</v>
      </c>
      <c r="E26" s="140"/>
    </row>
    <row r="27" spans="1:5" ht="47.25">
      <c r="A27" s="15" t="s">
        <v>51</v>
      </c>
      <c r="B27" s="23" t="s">
        <v>360</v>
      </c>
      <c r="C27" s="29">
        <f t="shared" si="1"/>
        <v>18500.2</v>
      </c>
      <c r="D27" s="139">
        <f t="shared" si="1"/>
        <v>18496.8</v>
      </c>
      <c r="E27" s="140"/>
    </row>
    <row r="28" spans="1:4" ht="15.75">
      <c r="A28" s="12"/>
      <c r="C28" s="137"/>
      <c r="D28" s="137"/>
    </row>
    <row r="29" ht="12" customHeight="1"/>
    <row r="30" ht="12.75" hidden="1"/>
    <row r="31" spans="1:5" ht="18.75">
      <c r="A31" s="114" t="s">
        <v>112</v>
      </c>
      <c r="B31" s="114"/>
      <c r="C31" s="2"/>
      <c r="D31" s="135" t="s">
        <v>168</v>
      </c>
      <c r="E31" s="135"/>
    </row>
  </sheetData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31" right="0.23" top="0.56" bottom="1.03" header="0.17" footer="0.9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B4" sqref="B4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62" t="s">
        <v>361</v>
      </c>
      <c r="D1" s="162"/>
      <c r="E1" s="31"/>
    </row>
    <row r="2" spans="3:5" ht="15">
      <c r="C2" s="32"/>
      <c r="D2" s="32"/>
      <c r="E2" s="32"/>
    </row>
    <row r="3" spans="3:5" ht="39.75" customHeight="1">
      <c r="C3" s="111" t="s">
        <v>365</v>
      </c>
      <c r="D3" s="134"/>
      <c r="E3" s="134"/>
    </row>
    <row r="4" spans="2:5" ht="39" customHeight="1">
      <c r="B4" s="1"/>
      <c r="C4" s="134"/>
      <c r="D4" s="134"/>
      <c r="E4" s="134"/>
    </row>
    <row r="5" spans="3:5" ht="47.25" customHeight="1">
      <c r="C5" s="134"/>
      <c r="D5" s="134"/>
      <c r="E5" s="134"/>
    </row>
    <row r="6" spans="3:5" ht="19.5" customHeight="1">
      <c r="C6" s="85"/>
      <c r="D6" s="85"/>
      <c r="E6" s="85"/>
    </row>
    <row r="8" spans="1:5" ht="45.75" customHeight="1">
      <c r="A8" s="116" t="s">
        <v>362</v>
      </c>
      <c r="B8" s="108"/>
      <c r="C8" s="108"/>
      <c r="D8" s="108"/>
      <c r="E8" s="108"/>
    </row>
    <row r="9" spans="1:5" ht="24" customHeight="1">
      <c r="A9" s="83"/>
      <c r="B9" s="84"/>
      <c r="C9" s="84"/>
      <c r="D9" s="84"/>
      <c r="E9" s="84"/>
    </row>
    <row r="10" spans="1:5" ht="23.25" customHeight="1">
      <c r="A10" s="4"/>
      <c r="B10" s="4"/>
      <c r="C10" s="4"/>
      <c r="D10" s="136" t="s">
        <v>139</v>
      </c>
      <c r="E10" s="136"/>
    </row>
    <row r="11" spans="1:5" ht="93" customHeight="1">
      <c r="A11" s="42" t="s">
        <v>52</v>
      </c>
      <c r="B11" s="42" t="s">
        <v>136</v>
      </c>
      <c r="C11" s="97" t="s">
        <v>241</v>
      </c>
      <c r="D11" s="98" t="s">
        <v>240</v>
      </c>
      <c r="E11" s="42" t="s">
        <v>137</v>
      </c>
    </row>
    <row r="12" spans="1:5" ht="72.75" customHeight="1">
      <c r="A12" s="103" t="s">
        <v>12</v>
      </c>
      <c r="B12" s="104" t="s">
        <v>261</v>
      </c>
      <c r="C12" s="105">
        <v>20.8</v>
      </c>
      <c r="D12" s="105">
        <v>20.7</v>
      </c>
      <c r="E12" s="78">
        <f aca="true" t="shared" si="0" ref="E12:E19">D12/C12*100</f>
        <v>99.51923076923076</v>
      </c>
    </row>
    <row r="13" spans="1:5" ht="47.25">
      <c r="A13" s="103" t="s">
        <v>200</v>
      </c>
      <c r="B13" s="104" t="s">
        <v>196</v>
      </c>
      <c r="C13" s="105">
        <v>2</v>
      </c>
      <c r="D13" s="105">
        <v>2</v>
      </c>
      <c r="E13" s="78">
        <f t="shared" si="0"/>
        <v>100</v>
      </c>
    </row>
    <row r="14" spans="1:5" ht="45" customHeight="1">
      <c r="A14" s="103" t="s">
        <v>204</v>
      </c>
      <c r="B14" s="104" t="s">
        <v>232</v>
      </c>
      <c r="C14" s="105">
        <v>8278.4</v>
      </c>
      <c r="D14" s="105">
        <v>8249</v>
      </c>
      <c r="E14" s="78">
        <f t="shared" si="0"/>
        <v>99.64485890993429</v>
      </c>
    </row>
    <row r="15" spans="1:5" ht="47.25">
      <c r="A15" s="103" t="s">
        <v>13</v>
      </c>
      <c r="B15" s="104" t="s">
        <v>205</v>
      </c>
      <c r="C15" s="105">
        <v>400</v>
      </c>
      <c r="D15" s="105">
        <v>400</v>
      </c>
      <c r="E15" s="78">
        <f t="shared" si="0"/>
        <v>100</v>
      </c>
    </row>
    <row r="16" spans="1:5" ht="47.25">
      <c r="A16" s="103" t="s">
        <v>14</v>
      </c>
      <c r="B16" s="104" t="s">
        <v>207</v>
      </c>
      <c r="C16" s="105">
        <v>904.6</v>
      </c>
      <c r="D16" s="105">
        <v>899.8</v>
      </c>
      <c r="E16" s="78">
        <f t="shared" si="0"/>
        <v>99.46937873093079</v>
      </c>
    </row>
    <row r="17" spans="1:5" ht="47.25">
      <c r="A17" s="103" t="s">
        <v>15</v>
      </c>
      <c r="B17" s="104" t="s">
        <v>212</v>
      </c>
      <c r="C17" s="105">
        <v>3913.8</v>
      </c>
      <c r="D17" s="105">
        <v>3913.8</v>
      </c>
      <c r="E17" s="78">
        <f t="shared" si="0"/>
        <v>100</v>
      </c>
    </row>
    <row r="18" spans="1:5" ht="63">
      <c r="A18" s="103" t="s">
        <v>217</v>
      </c>
      <c r="B18" s="104" t="s">
        <v>5</v>
      </c>
      <c r="C18" s="105">
        <v>79.7</v>
      </c>
      <c r="D18" s="105">
        <v>79.6</v>
      </c>
      <c r="E18" s="78">
        <f t="shared" si="0"/>
        <v>99.87452948557089</v>
      </c>
    </row>
    <row r="19" spans="1:5" ht="47.25">
      <c r="A19" s="103" t="s">
        <v>363</v>
      </c>
      <c r="B19" s="104" t="s">
        <v>7</v>
      </c>
      <c r="C19" s="105">
        <v>6.5</v>
      </c>
      <c r="D19" s="105">
        <v>6.5</v>
      </c>
      <c r="E19" s="78">
        <f t="shared" si="0"/>
        <v>100</v>
      </c>
    </row>
    <row r="20" spans="1:5" ht="32.25" customHeight="1">
      <c r="A20" s="163" t="s">
        <v>138</v>
      </c>
      <c r="B20" s="164"/>
      <c r="C20" s="52">
        <f>SUM(C12:C19)</f>
        <v>13605.8</v>
      </c>
      <c r="D20" s="52">
        <f>SUM(D12:D19)</f>
        <v>13571.4</v>
      </c>
      <c r="E20" s="79">
        <f>D20/C20*100</f>
        <v>99.74716664951711</v>
      </c>
    </row>
    <row r="21" spans="1:5" ht="14.25">
      <c r="A21" s="75"/>
      <c r="B21" s="75"/>
      <c r="C21" s="76"/>
      <c r="D21" s="76"/>
      <c r="E21" s="77"/>
    </row>
    <row r="23" spans="1:5" ht="18.75">
      <c r="A23" s="114" t="s">
        <v>112</v>
      </c>
      <c r="B23" s="114"/>
      <c r="C23" s="58"/>
      <c r="D23" s="135" t="s">
        <v>168</v>
      </c>
      <c r="E23" s="135"/>
    </row>
  </sheetData>
  <mergeCells count="7">
    <mergeCell ref="A23:B23"/>
    <mergeCell ref="D23:E23"/>
    <mergeCell ref="D10:E10"/>
    <mergeCell ref="C1:D1"/>
    <mergeCell ref="C3:E5"/>
    <mergeCell ref="A8:E8"/>
    <mergeCell ref="A20:B20"/>
  </mergeCells>
  <printOptions/>
  <pageMargins left="0.75" right="0.17" top="0.59" bottom="0.55" header="0.25" footer="0.17"/>
  <pageSetup fitToHeight="2" fitToWidth="1" horizontalDpi="300" verticalDpi="3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3" sqref="A3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62" t="s">
        <v>130</v>
      </c>
      <c r="D1" s="162"/>
      <c r="E1" s="2"/>
    </row>
    <row r="2" ht="10.5" customHeight="1"/>
    <row r="3" spans="2:5" ht="126" customHeight="1">
      <c r="B3" s="1"/>
      <c r="C3" s="111" t="s">
        <v>367</v>
      </c>
      <c r="D3" s="111"/>
      <c r="E3" s="16"/>
    </row>
    <row r="4" spans="3:5" ht="21.75" customHeight="1">
      <c r="C4" s="1"/>
      <c r="D4" s="1"/>
      <c r="E4" s="1"/>
    </row>
    <row r="5" ht="6.75" customHeight="1"/>
    <row r="6" spans="1:5" ht="41.25" customHeight="1">
      <c r="A6" s="166" t="s">
        <v>140</v>
      </c>
      <c r="B6" s="167"/>
      <c r="C6" s="167"/>
      <c r="D6" s="167"/>
      <c r="E6" s="17"/>
    </row>
    <row r="7" spans="1:5" ht="29.25" customHeight="1">
      <c r="A7" s="80"/>
      <c r="B7" s="80"/>
      <c r="C7" s="34"/>
      <c r="D7" s="81" t="s">
        <v>139</v>
      </c>
      <c r="E7" s="1"/>
    </row>
    <row r="8" spans="1:5" ht="31.5">
      <c r="A8" s="21" t="s">
        <v>88</v>
      </c>
      <c r="B8" s="21" t="s">
        <v>89</v>
      </c>
      <c r="C8" s="21" t="s">
        <v>244</v>
      </c>
      <c r="D8" s="21" t="s">
        <v>243</v>
      </c>
      <c r="E8" s="4"/>
    </row>
    <row r="9" spans="1:5" ht="42" customHeight="1">
      <c r="A9" s="33" t="s">
        <v>135</v>
      </c>
      <c r="B9" s="33" t="s">
        <v>53</v>
      </c>
      <c r="C9" s="22">
        <v>500</v>
      </c>
      <c r="D9" s="22">
        <v>0</v>
      </c>
      <c r="E9" s="34"/>
    </row>
    <row r="10" spans="1:5" ht="15" customHeight="1">
      <c r="A10" s="33" t="s">
        <v>90</v>
      </c>
      <c r="B10" s="21"/>
      <c r="C10" s="22">
        <f>SUM(C9)</f>
        <v>500</v>
      </c>
      <c r="D10" s="22">
        <f>SUM(D9)</f>
        <v>0</v>
      </c>
      <c r="E10" s="34"/>
    </row>
    <row r="11" spans="1:5" ht="15" customHeight="1">
      <c r="A11" s="71"/>
      <c r="B11" s="4"/>
      <c r="C11" s="72"/>
      <c r="D11" s="72"/>
      <c r="E11" s="34"/>
    </row>
    <row r="12" spans="1:5" ht="15" customHeight="1">
      <c r="A12" s="71"/>
      <c r="B12" s="4"/>
      <c r="D12" s="1"/>
      <c r="E12" s="34"/>
    </row>
    <row r="13" spans="1:5" ht="30" customHeight="1">
      <c r="A13" s="114" t="s">
        <v>112</v>
      </c>
      <c r="B13" s="114"/>
      <c r="D13" s="2" t="s">
        <v>168</v>
      </c>
      <c r="E13" s="34"/>
    </row>
    <row r="14" spans="1:5" ht="12.75">
      <c r="A14" s="137"/>
      <c r="B14" s="137"/>
      <c r="D14" s="1"/>
      <c r="E14" s="1"/>
    </row>
    <row r="15" spans="1:5" ht="15.75">
      <c r="A15" s="165"/>
      <c r="B15" s="165"/>
      <c r="D15" s="31"/>
      <c r="E15" s="31"/>
    </row>
    <row r="16" spans="1:5" ht="18" customHeight="1">
      <c r="A16" s="165"/>
      <c r="B16" s="165"/>
      <c r="D16" s="31"/>
      <c r="E16" s="31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2019-03-29T05:18:20Z</cp:lastPrinted>
  <dcterms:created xsi:type="dcterms:W3CDTF">2008-06-16T09:18:54Z</dcterms:created>
  <dcterms:modified xsi:type="dcterms:W3CDTF">2019-04-30T08:23:44Z</dcterms:modified>
  <cp:category/>
  <cp:version/>
  <cp:contentType/>
  <cp:contentStatus/>
</cp:coreProperties>
</file>