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<sst xmlns="http://schemas.openxmlformats.org/spreadsheetml/2006/main" count="665" uniqueCount="332">
  <si>
    <t>КБК</t>
  </si>
  <si>
    <t>Наименование показателя</t>
  </si>
  <si>
    <t>1 01 02000 01 0000 110</t>
  </si>
  <si>
    <t>Налог на доходы физических лиц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</si>
  <si>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</si>
  <si>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</si>
  <si>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</si>
  <si>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</si>
  <si>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</si>
  <si>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</si>
  <si>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</si>
  <si>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</si>
  <si>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</si>
  <si>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</si>
  <si>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</si>
  <si>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</si>
  <si>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</si>
  <si>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</si>
  <si>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</si>
  <si>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</si>
  <si>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</si>
  <si>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</si>
  <si>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</si>
  <si>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</si>
  <si>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</si>
  <si>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</si>
  <si>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</si>
  <si>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</si>
  <si>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</si>
  <si>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</si>
  <si>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</si>
  <si>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</si>
  <si>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</si>
  <si>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</si>
  <si>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</si>
  <si>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</si>
  <si>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</si>
  <si>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</si>
  <si>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</si>
  <si>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</si>
  <si>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</si>
  <si>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</si>
  <si>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</si>
  <si>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</si>
  <si>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</si>
  <si>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</si>
  <si>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</si>
  <si>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</si>
  <si>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</si>
  <si>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</si>
  <si>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</si>
  <si>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</si>
  <si>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</si>
  <si>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</si>
  <si>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</si>
  <si>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</si>
  <si>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</si>
  <si>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</si>
  <si>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</si>
  <si>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</si>
  <si>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</si>
  <si>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</si>
  <si>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</si>
  <si>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</si>
  <si>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</si>
  <si>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</si>
  <si>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</si>
  <si>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</si>
  <si>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</si>
  <si>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</si>
  <si>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</si>
  <si>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</si>
  <si>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</si>
  <si>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</si>
  <si>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</si>
  <si>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</si>
  <si>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</si>
  <si>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</si>
  <si>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</si>
  <si>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</si>
  <si>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</si>
  <si>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</si>
  <si>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</si>
  <si>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</si>
  <si>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</si>
  <si>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</si>
  <si>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</si>
  <si>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</si>
  <si>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</si>
  <si>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</si>
  <si>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</si>
  <si>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</si>
  <si>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</si>
  <si>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</si>
  <si>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</si>
  <si>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</si>
  <si>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</si>
  <si>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</si>
  <si>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</si>
  <si>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</si>
  <si>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</si>
  <si>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</si>
  <si>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</si>
  <si>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</si>
  <si>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</si>
  <si>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</si>
  <si>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</si>
  <si>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</si>
  <si>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</si>
  <si>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</si>
  <si>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</si>
  <si>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</si>
  <si>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</si>
  <si>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</si>
  <si>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Прочие субсидии бюджетам сельских поселений</t>
  </si>
  <si>
    <t>2 02 15001 10 0000 151</t>
  </si>
  <si>
    <t>2 02 29999 10 0000 151</t>
  </si>
  <si>
    <t>2 02 35118 10 0000 151</t>
  </si>
  <si>
    <t>2 02 30024 10 0000 151</t>
  </si>
  <si>
    <t>2 19 60010 10 0000 151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</si>
  <si>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</si>
  <si>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</si>
  <si>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№ п/п</t>
  </si>
  <si>
    <t>ЦСР</t>
  </si>
  <si>
    <t>ВР</t>
  </si>
  <si>
    <t>01 0 00 00000</t>
  </si>
  <si>
    <t>Отдельные мероприятия муниципальной программы</t>
  </si>
  <si>
    <t>01 1 00 00000</t>
  </si>
  <si>
    <t>01 1 01 00000</t>
  </si>
  <si>
    <t>Закупка товаров, работ и услуг для обеспечения государственных (муниципальных) нужд</t>
  </si>
  <si>
    <t>Муниципальная программа Красносельского сельского поселения Динского района «Обеспечение безопасности населения»</t>
  </si>
  <si>
    <t>02 0 00 00000</t>
  </si>
  <si>
    <t>02 1 00 00000</t>
  </si>
  <si>
    <t>Обеспечение первичных мер пожарной безопасности в Красносельском сельском поселении</t>
  </si>
  <si>
    <t>02 1 01 00000</t>
  </si>
  <si>
    <t>Расходы по обеспечению первичных мер пожарной безопасности в границе населенного пункта поселения</t>
  </si>
  <si>
    <t>02 1 01 10570</t>
  </si>
  <si>
    <t xml:space="preserve">Муниципальная программа Красносельского сельского поселения Динского района «Развитие дорожного хозяйства» </t>
  </si>
  <si>
    <t>03 0 00 00000</t>
  </si>
  <si>
    <t>03 1 00 00000</t>
  </si>
  <si>
    <t>Капитальный ремонт, ремонт и содержание автомобильных дорог местного значения</t>
  </si>
  <si>
    <t>03 1 01 00000</t>
  </si>
  <si>
    <t>Содержание и ремонт автомобильных дорог общего пользования, в том числе дорог в поселениях</t>
  </si>
  <si>
    <t>03 1 01 10440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</si>
  <si>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</si>
  <si>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</si>
  <si>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Обеспечение безопасности дорожного движения</t>
  </si>
  <si>
    <t>03 1 02 00000</t>
  </si>
  <si>
    <t>Расходы по обеспечению безопасности дорожного движения</t>
  </si>
  <si>
    <t>03 1 02 10810</t>
  </si>
  <si>
    <t xml:space="preserve">Муниципальная программа «Коммунальное хозяйство Красносельского сельского поселения» </t>
  </si>
  <si>
    <t>04 0 00 00000</t>
  </si>
  <si>
    <t>04 1 00 00000</t>
  </si>
  <si>
    <t>04 1 01 00000</t>
  </si>
  <si>
    <t xml:space="preserve">Муниципальная программа «Благоустройство территории Красносельского сельского поселения» </t>
  </si>
  <si>
    <t>05 0 00 00000</t>
  </si>
  <si>
    <t>Энергосбережение и  повышение энергетической эффективности на территории Красносельского сельского поселения</t>
  </si>
  <si>
    <t>05 1 00 00000</t>
  </si>
  <si>
    <t>05 1 00 09910</t>
  </si>
  <si>
    <t>05 2 00 00000</t>
  </si>
  <si>
    <t>Мероприятия по организации уличного освещения</t>
  </si>
  <si>
    <t>05 2 01 00000</t>
  </si>
  <si>
    <t>Прочие мероприятия по благоустройству сельского поселения</t>
  </si>
  <si>
    <t>05 2 02 00000</t>
  </si>
  <si>
    <t>Мероприятия по борьбе с амброзией и другой карантинной растительностью</t>
  </si>
  <si>
    <t>05 2 03 00000</t>
  </si>
  <si>
    <t xml:space="preserve">Муниципальная программа Красносельского сельского поселения Динского района «Развитие культуры» </t>
  </si>
  <si>
    <t>06 0 00 00000</t>
  </si>
  <si>
    <t>Расходы на обеспечение деятельности учреждений культуры (МБУ КДЦ с. Красносельское)</t>
  </si>
  <si>
    <t>06 1 00 00000</t>
  </si>
  <si>
    <t>Совершенствование деятельности муниципальных учреждений отрасли «Культура» по предоставлению муниципальных услуг</t>
  </si>
  <si>
    <t>06 1 01 00000</t>
  </si>
  <si>
    <t>Расходы на обеспечение деятельности (оказание услуг) муниципальных учреждений</t>
  </si>
  <si>
    <t>06 1 01 00590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</si>
  <si>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</si>
  <si>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 (МБУК БКСП)</t>
  </si>
  <si>
    <t>06 2 00 00000</t>
  </si>
  <si>
    <t>06 2 01 00000</t>
  </si>
  <si>
    <t>06 2 01 00590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</si>
  <si>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</si>
  <si>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06 3 00 00000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</si>
  <si>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</si>
  <si>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06 3 01 00000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</si>
  <si>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</si>
  <si>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07 0 00 00000</t>
  </si>
  <si>
    <t>07 1 00 00000</t>
  </si>
  <si>
    <t>Дополнительное материальное обеспечение, доплаты к пенсиям</t>
  </si>
  <si>
    <t>07 1 01 00000</t>
  </si>
  <si>
    <t xml:space="preserve">Выплата дополнительного материального обеспечения, доплат к пенсиям, пособий и компенсаций </t>
  </si>
  <si>
    <t>07 1 01 41210</t>
  </si>
  <si>
    <t>Социальное обеспечение и иные выплаты населению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</si>
  <si>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</si>
  <si>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08 0 00 00000</t>
  </si>
  <si>
    <t>08 1 00 00000</t>
  </si>
  <si>
    <t xml:space="preserve">Мероприятия по развитию массовой физической культуры и спорта среди населения </t>
  </si>
  <si>
    <t xml:space="preserve">Реализация мероприятий по развитию массовой физической культуры и спорта среди населения </t>
  </si>
  <si>
    <t>08 1 01 10690</t>
  </si>
  <si>
    <t>50 0 00 00000</t>
  </si>
  <si>
    <t>Глава администрации Красносельского сельского поселения Динского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</si>
  <si>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</si>
  <si>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</si>
  <si>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</si>
  <si>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</si>
  <si>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</si>
  <si>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50 2 00 00000</t>
  </si>
  <si>
    <t>50 2 00 00190</t>
  </si>
  <si>
    <t>Иные бюджетные ассигнования</t>
  </si>
  <si>
    <t>Осуществление отдельных полномочий Краснодарского края</t>
  </si>
  <si>
    <t>50 3 00 00000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</si>
  <si>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</si>
  <si>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50 3 00 60190</t>
  </si>
  <si>
    <t>Формирование резервного фонда администрации сельского поселения</t>
  </si>
  <si>
    <t>50 4 00 00000</t>
  </si>
  <si>
    <t>Резервный фонд администрации сельского поселения</t>
  </si>
  <si>
    <t>50 4 00 20590</t>
  </si>
  <si>
    <t>Управление муниципальным долгом</t>
  </si>
  <si>
    <t>50 8 00 00000</t>
  </si>
  <si>
    <t>Процентные платежи по муниципальному долгу</t>
  </si>
  <si>
    <t>50 8 00 10150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</si>
  <si>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</si>
  <si>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</si>
  <si>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55 0 00 00000</t>
  </si>
  <si>
    <t>Осуществление отдельных полномочий Российской Федерации и государственных полномочий Краснодарского края</t>
  </si>
  <si>
    <t>55 2 00 00000</t>
  </si>
  <si>
    <t>55 2 00 51180</t>
  </si>
  <si>
    <t>Обеспечение деятельности Контрольно-счетной палаты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</si>
  <si>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</si>
  <si>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</si>
  <si>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</si>
  <si>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</si>
  <si>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</si>
  <si>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Рз</t>
  </si>
  <si>
    <t>ПР</t>
  </si>
  <si>
    <t>Администрация Красносельского сельского поселения</t>
  </si>
  <si>
    <t>1 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</si>
  <si>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</si>
  <si>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</si>
  <si>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50 0 00 00000</t>
  </si>
  <si>
    <t>Другие общегосударственные вопросы</t>
  </si>
  <si>
    <t>Муниципальная программа Красносельского сельского поселения Динского района «Развитие дорожного хозяйства»</t>
  </si>
  <si>
    <t>Муниципальная программа «Коммунальное хозяйство Красносельского сельского поселения»</t>
  </si>
  <si>
    <t>Муниципальная программа «Благоустройство территории Красносельского сельского поселения»</t>
  </si>
  <si>
    <t>Муниципальная программа Красносельского сельского поселения Динского района «Развитие культуры»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</si>
  <si>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</si>
  <si>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Муниципальная программа Красносельского сельского поселения Динского района «Развитие физической культуры и спорта»</t>
  </si>
  <si>
    <t>08 1 0100000</t>
  </si>
  <si>
    <t>Обслуживание государственного внутреннего и муниципального долга</t>
  </si>
  <si>
    <t>Наименование расхода</t>
  </si>
  <si>
    <t>Ведомство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</si>
  <si>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</si>
  <si>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</si>
  <si>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</si>
  <si>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</si>
  <si>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</si>
  <si>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</si>
  <si>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</si>
  <si>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</si>
  <si>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</si>
  <si>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</si>
  <si>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</si>
  <si>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</si>
  <si>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01 0 0000000</t>
  </si>
  <si>
    <t>02 0 0000000</t>
  </si>
  <si>
    <t>03 0 0000000</t>
  </si>
  <si>
    <t>04 0 0000000</t>
  </si>
  <si>
    <t>05 0 0000000</t>
  </si>
  <si>
    <t>06 0 0000000</t>
  </si>
  <si>
    <t>07 0 0000000</t>
  </si>
  <si>
    <t>ИТОГО:</t>
  </si>
  <si>
    <t>Наименование муниципальной программы</t>
  </si>
  <si>
    <t>08 0 0000000</t>
  </si>
  <si>
    <t xml:space="preserve">поселения по разделам и подразделам классификации расходов бюджетов </t>
  </si>
  <si>
    <t xml:space="preserve">поселения по кодам классификации доходов бюджетов </t>
  </si>
  <si>
    <t>Глава Красносельского                                                       сельского поселения</t>
  </si>
  <si>
    <t xml:space="preserve">Приложение № 3                                     </t>
  </si>
  <si>
    <t>Приложение № 5</t>
  </si>
  <si>
    <t>Приложение № 6</t>
  </si>
  <si>
    <t>% исполнения к годовым назначениям 2019 г.</t>
  </si>
  <si>
    <t>% иполне-ния к годо-вым назна-чениям 2019 г.</t>
  </si>
  <si>
    <t>%  исполнения к годовым назначениям 2019 г.</t>
  </si>
  <si>
    <t>1 03 02231 01 0000 110</t>
  </si>
  <si>
    <t>1 03 02241 01 0000 110</t>
  </si>
  <si>
    <t>1 03 02251 01 0000 110</t>
  </si>
  <si>
    <t>1 03 02261 01 0000 110</t>
  </si>
  <si>
    <t xml:space="preserve"> - земельный налог с физических лиц, обла-дающих земельным участком, располо-женным в границах сельских поселений</t>
  </si>
  <si>
    <t>Земельный налог (по обязательствам, возникшим до 1 января 2006 года), мобилизуе-мый на территориях сельских поселений</t>
  </si>
  <si>
    <t>Обеспечение проведения выборов и референдумов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</si>
  <si>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</si>
  <si>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07</t>
  </si>
  <si>
    <r>
      <t>Обеспечение деятельности высшего органа исполнительной власти муниципального образования</t>
    </r>
    <r>
      <rPr>
        <sz val="14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администрации Красносельского сельского поселения Динского района</t>
    </r>
  </si>
  <si>
    <t>Проведение выборов и референдумов</t>
  </si>
  <si>
    <t>50 5 00 00000</t>
  </si>
  <si>
    <t>50 5 00 00190</t>
  </si>
  <si>
    <t>Мероприятия по уточнению записей в книгах похозяйственного учета</t>
  </si>
  <si>
    <t>Реализация муниципальных функций в области национальной экономики</t>
  </si>
  <si>
    <t>Мероприятия в рамках управления имуществом муниципального образования</t>
  </si>
  <si>
    <t>Мероприятия по землеустройству и землепользованию</t>
  </si>
  <si>
    <t>12</t>
  </si>
  <si>
    <t>51 0 00 00000</t>
  </si>
  <si>
    <t>51 1 00 00000</t>
  </si>
  <si>
    <t>51 1 00 11020</t>
  </si>
  <si>
    <t>Мероприятия в области водоснабжения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</si>
  <si>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</si>
  <si>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</si>
  <si>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03.09.2019 года № 96</t>
  </si>
  <si>
    <t>за 1 полугодие 2019 года</t>
  </si>
  <si>
    <t>% исполнения бюджетных назначений за 1 полугодие 2019 г.</t>
  </si>
  <si>
    <t>% исполне-ния к уточнен-ному плану за 1 полугодие 2019г.</t>
  </si>
  <si>
    <t xml:space="preserve">Исполнение расходов бюджета Красносельского сельского поселения Динского района по муниципальным программам Красносельского сельского поселения Динского района за 1 полугодие 2019 года                                                                                                                             </t>
  </si>
  <si>
    <t>Исполнение расходов бюджета Красносельского сельского поселения Динского района                                                                                          по ведомственной структуре расходов за 1 полугодие 2019 года</t>
  </si>
  <si>
    <t>Исполнение источников внутреннего финансирования дефицита бюджета Красносельского сельского поселения за 1 полугодие 2019 года</t>
  </si>
  <si>
    <t>% исполне-ния к уточненному плану за 1 полугодие 2019 г.</t>
  </si>
  <si>
    <t>сельского поселения за 1 полугодие 2019 года</t>
  </si>
  <si>
    <t>УТВЕРЖДЕНО                                     постановлением администрации                                      Красносельского сельского поселения                    от 03.09.2019 года № 96</t>
  </si>
  <si>
    <t xml:space="preserve">УТВЕРЖДЕНО                                     постановлением администрации                                      Красносельского сельского поселения                    от 03.09.2019 года № 96                           </t>
  </si>
  <si>
    <t xml:space="preserve">          от 03.09.2019 года № 96</t>
  </si>
  <si>
    <t>Исполнение бюджета за 1 полугодие 2019г., тыс.руб.</t>
  </si>
  <si>
    <t>Годовые бюджетные назначения на 2019 г., тыс.руб.</t>
  </si>
  <si>
    <t>Общеэкономические вопросы</t>
  </si>
  <si>
    <t xml:space="preserve">Временное трудоустройство несовершеннолетних граждан  </t>
  </si>
  <si>
    <t>70 0 00 00000</t>
  </si>
  <si>
    <t xml:space="preserve">Организация временного трудоустройства несовершеннолетних граждан  </t>
  </si>
  <si>
    <t>70 1 00 00000</t>
  </si>
  <si>
    <t xml:space="preserve">Организация временного трудоустройства несовершеннолетних граждан  в возрасте от 14 до 18 лет в свободное от учебы время </t>
  </si>
  <si>
    <t>70 1 00 10900</t>
  </si>
  <si>
    <t>03 101 S2440</t>
  </si>
  <si>
    <t>Утвержденные бюджетные назначения на 2019 г., тыс.руб.</t>
  </si>
  <si>
    <t>Исполнение бюджета за 1 полугодие 2019 г., тыс.руб.</t>
  </si>
  <si>
    <t>Уточненные бюджетные назначения на 1 полугодие 2019г., тыс.руб.</t>
  </si>
  <si>
    <t>Бюджетные назначения на 1 полугодие 2019 г., тыс.руб.</t>
  </si>
  <si>
    <t>Фактически исполнено за  1 полугодие 2019 г., тыс.руб.</t>
  </si>
  <si>
    <t>Уточненные бюджетные назначения на 1 полугодие 2019 г.,  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</si>
</sst>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4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6" fontId="7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6" fillId="0" borderId="14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/>
    </xf>
    <xf numFmtId="2" fontId="6" fillId="0" borderId="22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right" wrapText="1"/>
    </xf>
    <xf numFmtId="170" fontId="9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70" fontId="10" fillId="0" borderId="10" xfId="0" applyNumberFormat="1" applyFont="1" applyBorder="1" applyAlignment="1">
      <alignment/>
    </xf>
    <xf numFmtId="170" fontId="10" fillId="32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6" fontId="6" fillId="0" borderId="27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28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15.28125" style="0" customWidth="1"/>
    <col min="2" max="2" width="23.140625" style="0" customWidth="1"/>
    <col min="3" max="3" width="13.28125" style="0" customWidth="1"/>
    <col min="4" max="4" width="11.7109375" style="0" customWidth="1"/>
    <col min="5" max="5" width="12.7109375" style="0" customWidth="1"/>
    <col min="6" max="6" width="14.00390625" style="0" customWidth="1"/>
    <col min="7" max="7" width="11.28125" style="0" customWidth="1"/>
  </cols>
  <sheetData>
    <row r="1" spans="5:7" ht="18.75">
      <c r="E1" s="96" t="s">
        <v>18</v>
      </c>
      <c r="F1" s="96"/>
      <c r="G1" s="96"/>
    </row>
    <row r="2" spans="5:7" ht="18.75">
      <c r="E2" s="6"/>
      <c r="F2" s="5"/>
      <c r="G2" s="6"/>
    </row>
    <row r="3" spans="5:7" ht="18.75">
      <c r="E3" s="96" t="s">
        <v>19</v>
      </c>
      <c r="F3" s="96"/>
      <c r="G3" s="96"/>
    </row>
    <row r="4" spans="5:7" ht="18.75">
      <c r="E4" s="96" t="s">
        <v>20</v>
      </c>
      <c r="F4" s="96"/>
      <c r="G4" s="96"/>
    </row>
    <row r="5" spans="5:7" ht="18.75">
      <c r="E5" s="102" t="s">
        <v>104</v>
      </c>
      <c r="F5" s="102"/>
      <c r="G5" s="102"/>
    </row>
    <row r="6" spans="5:7" ht="18.75">
      <c r="E6" s="102" t="s">
        <v>105</v>
      </c>
      <c r="F6" s="102"/>
      <c r="G6" s="102"/>
    </row>
    <row r="7" spans="5:7" ht="18.75">
      <c r="E7" s="96" t="s">
        <v>304</v>
      </c>
      <c r="F7" s="96"/>
      <c r="G7" s="96"/>
    </row>
    <row r="8" ht="18.75">
      <c r="F8" s="1"/>
    </row>
    <row r="9" ht="18.75">
      <c r="F9" s="1"/>
    </row>
    <row r="10" spans="1:7" ht="20.25" customHeight="1">
      <c r="A10" s="101" t="s">
        <v>21</v>
      </c>
      <c r="B10" s="101"/>
      <c r="C10" s="101"/>
      <c r="D10" s="101"/>
      <c r="E10" s="101"/>
      <c r="F10" s="101"/>
      <c r="G10" s="101"/>
    </row>
    <row r="11" spans="1:7" ht="19.5" customHeight="1">
      <c r="A11" s="101" t="s">
        <v>272</v>
      </c>
      <c r="B11" s="101"/>
      <c r="C11" s="101"/>
      <c r="D11" s="101"/>
      <c r="E11" s="101"/>
      <c r="F11" s="101"/>
      <c r="G11" s="101"/>
    </row>
    <row r="12" spans="1:7" ht="15" customHeight="1">
      <c r="A12" s="101" t="s">
        <v>305</v>
      </c>
      <c r="B12" s="101"/>
      <c r="C12" s="101"/>
      <c r="D12" s="101"/>
      <c r="E12" s="101"/>
      <c r="F12" s="101"/>
      <c r="G12" s="101"/>
    </row>
    <row r="14" spans="1:7" ht="91.5" customHeight="1">
      <c r="A14" s="21" t="s">
        <v>0</v>
      </c>
      <c r="B14" s="22" t="s">
        <v>1</v>
      </c>
      <c r="C14" s="22" t="s">
        <v>317</v>
      </c>
      <c r="D14" s="22" t="s">
        <v>329</v>
      </c>
      <c r="E14" s="22" t="s">
        <v>330</v>
      </c>
      <c r="F14" s="22" t="s">
        <v>306</v>
      </c>
      <c r="G14" s="22" t="s">
        <v>277</v>
      </c>
    </row>
    <row r="15" spans="1:7" ht="30">
      <c r="A15" s="10" t="s">
        <v>2</v>
      </c>
      <c r="B15" s="23" t="s">
        <v>3</v>
      </c>
      <c r="C15" s="14">
        <v>1388</v>
      </c>
      <c r="D15" s="14">
        <v>492</v>
      </c>
      <c r="E15" s="14">
        <v>536.5</v>
      </c>
      <c r="F15" s="15">
        <f>E15/D15*100</f>
        <v>109.04471544715446</v>
      </c>
      <c r="G15" s="15">
        <f>E15/C15*100</f>
        <v>38.65273775216138</v>
      </c>
    </row>
    <row r="16" spans="1:7" ht="22.5">
      <c r="A16" s="10" t="s">
        <v>280</v>
      </c>
      <c r="B16" s="98" t="s">
        <v>4</v>
      </c>
      <c r="C16" s="103">
        <v>1133.8</v>
      </c>
      <c r="D16" s="103">
        <v>567</v>
      </c>
      <c r="E16" s="103">
        <v>716.4</v>
      </c>
      <c r="F16" s="106">
        <f aca="true" t="shared" si="0" ref="F16:F22">E16/D16*100</f>
        <v>126.34920634920634</v>
      </c>
      <c r="G16" s="106">
        <f aca="true" t="shared" si="1" ref="G16:G22">E16/C16*100</f>
        <v>63.185747045334274</v>
      </c>
    </row>
    <row r="17" spans="1:7" ht="22.5">
      <c r="A17" s="24" t="s">
        <v>281</v>
      </c>
      <c r="B17" s="98"/>
      <c r="C17" s="104"/>
      <c r="D17" s="104"/>
      <c r="E17" s="104"/>
      <c r="F17" s="107"/>
      <c r="G17" s="107"/>
    </row>
    <row r="18" spans="1:7" ht="22.5">
      <c r="A18" s="24" t="s">
        <v>282</v>
      </c>
      <c r="B18" s="98"/>
      <c r="C18" s="104"/>
      <c r="D18" s="104"/>
      <c r="E18" s="104"/>
      <c r="F18" s="107"/>
      <c r="G18" s="107"/>
    </row>
    <row r="19" spans="1:7" ht="87.75" customHeight="1">
      <c r="A19" s="24" t="s">
        <v>283</v>
      </c>
      <c r="B19" s="98"/>
      <c r="C19" s="105"/>
      <c r="D19" s="105"/>
      <c r="E19" s="105"/>
      <c r="F19" s="108"/>
      <c r="G19" s="108"/>
    </row>
    <row r="20" spans="1:7" ht="45">
      <c r="A20" s="10" t="s">
        <v>5</v>
      </c>
      <c r="B20" s="23" t="s">
        <v>6</v>
      </c>
      <c r="C20" s="14">
        <v>40</v>
      </c>
      <c r="D20" s="14">
        <v>40</v>
      </c>
      <c r="E20" s="14">
        <v>52.2</v>
      </c>
      <c r="F20" s="15">
        <f t="shared" si="0"/>
        <v>130.50000000000003</v>
      </c>
      <c r="G20" s="15">
        <f t="shared" si="1"/>
        <v>130.50000000000003</v>
      </c>
    </row>
    <row r="21" spans="1:7" ht="120.75" customHeight="1">
      <c r="A21" s="10" t="s">
        <v>7</v>
      </c>
      <c r="B21" s="23" t="s">
        <v>83</v>
      </c>
      <c r="C21" s="14">
        <v>2228</v>
      </c>
      <c r="D21" s="14">
        <v>138</v>
      </c>
      <c r="E21" s="14">
        <v>151.7</v>
      </c>
      <c r="F21" s="15">
        <f t="shared" si="0"/>
        <v>109.92753623188405</v>
      </c>
      <c r="G21" s="15">
        <f t="shared" si="1"/>
        <v>6.808797127468582</v>
      </c>
    </row>
    <row r="22" spans="1:7" ht="22.5">
      <c r="A22" s="10" t="s">
        <v>8</v>
      </c>
      <c r="B22" s="23" t="s">
        <v>9</v>
      </c>
      <c r="C22" s="14">
        <f>C24+C25</f>
        <v>3702</v>
      </c>
      <c r="D22" s="14">
        <f>D24+D25</f>
        <v>328</v>
      </c>
      <c r="E22" s="14">
        <f>E24+E25</f>
        <v>335.5</v>
      </c>
      <c r="F22" s="15">
        <f t="shared" si="0"/>
        <v>102.28658536585367</v>
      </c>
      <c r="G22" s="15">
        <f t="shared" si="1"/>
        <v>9.062668827660723</v>
      </c>
    </row>
    <row r="23" spans="1:7" ht="15.75">
      <c r="A23" s="10"/>
      <c r="B23" s="23" t="s">
        <v>10</v>
      </c>
      <c r="C23" s="100"/>
      <c r="D23" s="100"/>
      <c r="E23" s="100"/>
      <c r="F23" s="100"/>
      <c r="G23" s="100"/>
    </row>
    <row r="24" spans="1:7" ht="90">
      <c r="A24" s="10" t="s">
        <v>16</v>
      </c>
      <c r="B24" s="23" t="s">
        <v>84</v>
      </c>
      <c r="C24" s="14">
        <v>780</v>
      </c>
      <c r="D24" s="14">
        <v>58</v>
      </c>
      <c r="E24" s="14">
        <v>48.2</v>
      </c>
      <c r="F24" s="15">
        <f>E24/D24*100</f>
        <v>83.10344827586206</v>
      </c>
      <c r="G24" s="15">
        <f>E24/C24*100</f>
        <v>6.17948717948718</v>
      </c>
    </row>
    <row r="25" spans="1:7" ht="90">
      <c r="A25" s="10" t="s">
        <v>17</v>
      </c>
      <c r="B25" s="23" t="s">
        <v>284</v>
      </c>
      <c r="C25" s="14">
        <v>2922</v>
      </c>
      <c r="D25" s="14">
        <v>270</v>
      </c>
      <c r="E25" s="14">
        <v>287.3</v>
      </c>
      <c r="F25" s="15">
        <f>E25/D25*100</f>
        <v>106.40740740740742</v>
      </c>
      <c r="G25" s="15">
        <f>E25/C25*100</f>
        <v>9.83230663928816</v>
      </c>
    </row>
    <row r="26" spans="1:7" ht="90">
      <c r="A26" s="10" t="s">
        <v>11</v>
      </c>
      <c r="B26" s="23" t="s">
        <v>285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</row>
    <row r="27" spans="1:7" ht="163.5" customHeight="1" hidden="1">
      <c r="A27" s="10" t="s">
        <v>12</v>
      </c>
      <c r="B27" s="23" t="s">
        <v>85</v>
      </c>
      <c r="C27" s="14">
        <v>0</v>
      </c>
      <c r="D27" s="14">
        <v>0</v>
      </c>
      <c r="E27" s="14">
        <v>0</v>
      </c>
      <c r="F27" s="15" t="e">
        <f>E27/D27*100</f>
        <v>#DIV/0!</v>
      </c>
      <c r="G27" s="15" t="e">
        <f>E27/C27*100</f>
        <v>#DIV/0!</v>
      </c>
    </row>
    <row r="28" spans="1:7" ht="90">
      <c r="A28" s="10" t="s">
        <v>88</v>
      </c>
      <c r="B28" s="23" t="s">
        <v>86</v>
      </c>
      <c r="C28" s="14">
        <v>232</v>
      </c>
      <c r="D28" s="14">
        <v>36</v>
      </c>
      <c r="E28" s="14">
        <v>36.3</v>
      </c>
      <c r="F28" s="15">
        <f>E28/D28*100</f>
        <v>100.83333333333333</v>
      </c>
      <c r="G28" s="15">
        <f>E28/C28*100</f>
        <v>15.64655172413793</v>
      </c>
    </row>
    <row r="29" spans="1:7" ht="225" hidden="1">
      <c r="A29" s="10" t="s">
        <v>87</v>
      </c>
      <c r="B29" s="23" t="s">
        <v>89</v>
      </c>
      <c r="C29" s="14">
        <v>0</v>
      </c>
      <c r="D29" s="14">
        <v>0</v>
      </c>
      <c r="E29" s="14">
        <v>0</v>
      </c>
      <c r="F29" s="15">
        <v>0</v>
      </c>
      <c r="G29" s="15">
        <v>0</v>
      </c>
    </row>
    <row r="30" spans="1:7" ht="105">
      <c r="A30" s="10" t="s">
        <v>120</v>
      </c>
      <c r="B30" s="23" t="s">
        <v>121</v>
      </c>
      <c r="C30" s="14">
        <v>2</v>
      </c>
      <c r="D30" s="14">
        <v>0</v>
      </c>
      <c r="E30" s="14">
        <v>0</v>
      </c>
      <c r="F30" s="15">
        <v>0</v>
      </c>
      <c r="G30" s="15">
        <v>0</v>
      </c>
    </row>
    <row r="31" spans="1:7" ht="21.75" customHeight="1">
      <c r="A31" s="99" t="s">
        <v>13</v>
      </c>
      <c r="B31" s="99"/>
      <c r="C31" s="14">
        <f>C15+C16+C17+C18+C19+C20+C21+C22+C26+C27+C30+C29+C28</f>
        <v>8725.8</v>
      </c>
      <c r="D31" s="14">
        <f>D15+D16+D17+D18+D19+D20+D21+D22+D26+D27+D30+D29+D28</f>
        <v>1601</v>
      </c>
      <c r="E31" s="14">
        <f>E15+E16+E17+E18+E19+E20+E21+E22+E26+E27+E30+E29+E28</f>
        <v>1828.6000000000001</v>
      </c>
      <c r="F31" s="15">
        <f>E31/D31*100</f>
        <v>114.2161149281699</v>
      </c>
      <c r="G31" s="15">
        <f>E31/C31*100</f>
        <v>20.956244699626396</v>
      </c>
    </row>
    <row r="32" spans="1:7" ht="30">
      <c r="A32" s="10" t="s">
        <v>14</v>
      </c>
      <c r="B32" s="11" t="s">
        <v>15</v>
      </c>
      <c r="C32" s="14">
        <f>SUM(C33:C38)</f>
        <v>7722.1</v>
      </c>
      <c r="D32" s="14">
        <f>SUM(D33:D38)</f>
        <v>2276.4</v>
      </c>
      <c r="E32" s="14">
        <f>SUM(E33:E38)</f>
        <v>2271.4</v>
      </c>
      <c r="F32" s="15">
        <f aca="true" t="shared" si="2" ref="F32:F37">E32/D32*100</f>
        <v>99.7803549464066</v>
      </c>
      <c r="G32" s="15">
        <f aca="true" t="shared" si="3" ref="G32:G37">E32/C32*100</f>
        <v>29.41427849937193</v>
      </c>
    </row>
    <row r="33" spans="1:7" ht="75">
      <c r="A33" s="10" t="s">
        <v>115</v>
      </c>
      <c r="B33" s="11" t="s">
        <v>108</v>
      </c>
      <c r="C33" s="14">
        <v>4358</v>
      </c>
      <c r="D33" s="14">
        <v>2173.3</v>
      </c>
      <c r="E33" s="14">
        <v>2179.3</v>
      </c>
      <c r="F33" s="15">
        <f t="shared" si="2"/>
        <v>100.27607785395483</v>
      </c>
      <c r="G33" s="15">
        <f t="shared" si="3"/>
        <v>50.00688389169344</v>
      </c>
    </row>
    <row r="34" spans="1:7" ht="45">
      <c r="A34" s="10" t="s">
        <v>116</v>
      </c>
      <c r="B34" s="11" t="s">
        <v>114</v>
      </c>
      <c r="C34" s="14">
        <v>3138.6</v>
      </c>
      <c r="D34" s="14">
        <v>0</v>
      </c>
      <c r="E34" s="14">
        <v>0</v>
      </c>
      <c r="F34" s="15" t="e">
        <f>E34/D34*100</f>
        <v>#DIV/0!</v>
      </c>
      <c r="G34" s="15">
        <f>E34/C34*100</f>
        <v>0</v>
      </c>
    </row>
    <row r="35" spans="1:7" ht="90">
      <c r="A35" s="10" t="s">
        <v>118</v>
      </c>
      <c r="B35" s="11" t="s">
        <v>110</v>
      </c>
      <c r="C35" s="14">
        <v>3.8</v>
      </c>
      <c r="D35" s="14">
        <v>0</v>
      </c>
      <c r="E35" s="14">
        <v>0</v>
      </c>
      <c r="F35" s="15" t="e">
        <f>E35/D35*100</f>
        <v>#DIV/0!</v>
      </c>
      <c r="G35" s="15">
        <f>E35/C35*100</f>
        <v>0</v>
      </c>
    </row>
    <row r="36" spans="1:7" ht="105">
      <c r="A36" s="10" t="s">
        <v>117</v>
      </c>
      <c r="B36" s="11" t="s">
        <v>109</v>
      </c>
      <c r="C36" s="14">
        <v>221.7</v>
      </c>
      <c r="D36" s="14">
        <v>103.1</v>
      </c>
      <c r="E36" s="14">
        <v>92.1</v>
      </c>
      <c r="F36" s="15">
        <f t="shared" si="2"/>
        <v>89.33074684772066</v>
      </c>
      <c r="G36" s="15">
        <f t="shared" si="3"/>
        <v>41.5426251691475</v>
      </c>
    </row>
    <row r="37" spans="1:7" ht="45" customHeight="1" hidden="1">
      <c r="A37" s="10" t="s">
        <v>113</v>
      </c>
      <c r="B37" s="11" t="s">
        <v>111</v>
      </c>
      <c r="C37" s="14">
        <v>0</v>
      </c>
      <c r="D37" s="14">
        <v>0</v>
      </c>
      <c r="E37" s="14">
        <v>0</v>
      </c>
      <c r="F37" s="15" t="e">
        <f t="shared" si="2"/>
        <v>#DIV/0!</v>
      </c>
      <c r="G37" s="15" t="e">
        <f t="shared" si="3"/>
        <v>#DIV/0!</v>
      </c>
    </row>
    <row r="38" spans="1:7" ht="120" hidden="1">
      <c r="A38" s="10" t="s">
        <v>119</v>
      </c>
      <c r="B38" s="11" t="s">
        <v>112</v>
      </c>
      <c r="C38" s="14">
        <v>0</v>
      </c>
      <c r="D38" s="14">
        <v>0</v>
      </c>
      <c r="E38" s="14">
        <v>0</v>
      </c>
      <c r="F38" s="15">
        <v>0</v>
      </c>
      <c r="G38" s="15">
        <v>0</v>
      </c>
    </row>
    <row r="39" spans="1:7" ht="15.75">
      <c r="A39" s="10"/>
      <c r="B39" s="12" t="s">
        <v>56</v>
      </c>
      <c r="C39" s="14">
        <f>C31+C32</f>
        <v>16447.9</v>
      </c>
      <c r="D39" s="14">
        <f>D31+D32</f>
        <v>3877.4</v>
      </c>
      <c r="E39" s="14">
        <f>E31+E32</f>
        <v>4100</v>
      </c>
      <c r="F39" s="15">
        <f>E39/D39*100</f>
        <v>105.7409604374065</v>
      </c>
      <c r="G39" s="15">
        <f>E39/C39*100</f>
        <v>24.927194353078505</v>
      </c>
    </row>
    <row r="41" spans="1:7" ht="4.5" customHeight="1">
      <c r="A41" s="96" t="s">
        <v>22</v>
      </c>
      <c r="B41" s="96"/>
      <c r="C41" s="96"/>
      <c r="D41" s="96"/>
      <c r="E41" s="96"/>
      <c r="F41" s="96"/>
      <c r="G41" s="96"/>
    </row>
    <row r="42" spans="1:7" ht="59.25" customHeight="1">
      <c r="A42" s="97" t="s">
        <v>23</v>
      </c>
      <c r="B42" s="97"/>
      <c r="C42" s="97"/>
      <c r="D42" s="97"/>
      <c r="E42" s="97"/>
      <c r="F42" s="97"/>
      <c r="G42" s="97"/>
    </row>
    <row r="43" ht="11.25" customHeight="1">
      <c r="A43" s="1"/>
    </row>
    <row r="44" ht="12" customHeight="1">
      <c r="A44" s="1"/>
    </row>
    <row r="45" spans="1:6" ht="36" customHeight="1">
      <c r="A45" s="97" t="s">
        <v>24</v>
      </c>
      <c r="B45" s="97"/>
      <c r="F45" s="2" t="s">
        <v>25</v>
      </c>
    </row>
  </sheetData>
  <sheetProtection/>
  <mergeCells count="20">
    <mergeCell ref="A45:B45"/>
    <mergeCell ref="E4:G4"/>
    <mergeCell ref="E5:G5"/>
    <mergeCell ref="E7:G7"/>
    <mergeCell ref="C16:C19"/>
    <mergeCell ref="D16:D19"/>
    <mergeCell ref="E16:E19"/>
    <mergeCell ref="F16:F19"/>
    <mergeCell ref="G16:G19"/>
    <mergeCell ref="E6:G6"/>
    <mergeCell ref="E3:G3"/>
    <mergeCell ref="E1:G1"/>
    <mergeCell ref="A42:G42"/>
    <mergeCell ref="A41:G41"/>
    <mergeCell ref="B16:B19"/>
    <mergeCell ref="A31:B31"/>
    <mergeCell ref="C23:G23"/>
    <mergeCell ref="A10:G10"/>
    <mergeCell ref="A11:G11"/>
    <mergeCell ref="A12:G12"/>
  </mergeCells>
  <printOptions/>
  <pageMargins left="0.48" right="0.14" top="0.63" bottom="0.7" header="0.17" footer="0.17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3.140625" style="0" customWidth="1"/>
    <col min="4" max="4" width="14.7109375" style="0" customWidth="1"/>
    <col min="5" max="5" width="13.57421875" style="0" customWidth="1"/>
    <col min="6" max="6" width="14.8515625" style="0" customWidth="1"/>
    <col min="7" max="7" width="13.00390625" style="0" customWidth="1"/>
    <col min="8" max="8" width="21.8515625" style="0" customWidth="1"/>
    <col min="9" max="9" width="12.28125" style="0" customWidth="1"/>
    <col min="10" max="10" width="12.140625" style="0" customWidth="1"/>
  </cols>
  <sheetData>
    <row r="1" spans="4:7" ht="18.75">
      <c r="D1" s="96" t="s">
        <v>80</v>
      </c>
      <c r="E1" s="96"/>
      <c r="F1" s="96"/>
      <c r="G1" s="96"/>
    </row>
    <row r="2" spans="4:7" ht="12.75" customHeight="1">
      <c r="D2" s="6"/>
      <c r="E2" s="6"/>
      <c r="F2" s="5"/>
      <c r="G2" s="6"/>
    </row>
    <row r="3" spans="4:7" ht="18.75">
      <c r="D3" s="96" t="s">
        <v>79</v>
      </c>
      <c r="E3" s="96"/>
      <c r="F3" s="96"/>
      <c r="G3" s="96"/>
    </row>
    <row r="4" spans="4:7" ht="18.75">
      <c r="D4" s="96" t="s">
        <v>78</v>
      </c>
      <c r="E4" s="96"/>
      <c r="F4" s="96"/>
      <c r="G4" s="96"/>
    </row>
    <row r="5" spans="4:7" ht="18.75">
      <c r="D5" s="96" t="s">
        <v>77</v>
      </c>
      <c r="E5" s="96"/>
      <c r="F5" s="96"/>
      <c r="G5" s="96"/>
    </row>
    <row r="6" spans="4:7" ht="18.75">
      <c r="D6" s="96" t="s">
        <v>315</v>
      </c>
      <c r="E6" s="96"/>
      <c r="F6" s="96"/>
      <c r="G6" s="96"/>
    </row>
    <row r="7" ht="18.75">
      <c r="F7" s="1"/>
    </row>
    <row r="8" ht="18.75">
      <c r="F8" s="1"/>
    </row>
    <row r="9" spans="1:7" ht="18.75">
      <c r="A9" s="101" t="s">
        <v>52</v>
      </c>
      <c r="B9" s="101"/>
      <c r="C9" s="101"/>
      <c r="D9" s="101"/>
      <c r="E9" s="101"/>
      <c r="F9" s="101"/>
      <c r="G9" s="101"/>
    </row>
    <row r="10" spans="1:7" ht="18.75">
      <c r="A10" s="101" t="s">
        <v>271</v>
      </c>
      <c r="B10" s="101"/>
      <c r="C10" s="101"/>
      <c r="D10" s="101"/>
      <c r="E10" s="101"/>
      <c r="F10" s="101"/>
      <c r="G10" s="101"/>
    </row>
    <row r="11" spans="1:7" ht="18.75">
      <c r="A11" s="101" t="s">
        <v>305</v>
      </c>
      <c r="B11" s="101"/>
      <c r="C11" s="101"/>
      <c r="D11" s="101"/>
      <c r="E11" s="101"/>
      <c r="F11" s="101"/>
      <c r="G11" s="101"/>
    </row>
    <row r="12" ht="18.75" customHeight="1"/>
    <row r="13" spans="1:7" ht="94.5" customHeight="1">
      <c r="A13" s="8"/>
      <c r="B13" s="9" t="s">
        <v>26</v>
      </c>
      <c r="C13" s="7" t="s">
        <v>317</v>
      </c>
      <c r="D13" s="7" t="s">
        <v>331</v>
      </c>
      <c r="E13" s="7" t="s">
        <v>316</v>
      </c>
      <c r="F13" s="7" t="s">
        <v>307</v>
      </c>
      <c r="G13" s="7" t="s">
        <v>278</v>
      </c>
    </row>
    <row r="14" spans="1:7" ht="31.5">
      <c r="A14" s="13">
        <v>100</v>
      </c>
      <c r="B14" s="9" t="s">
        <v>27</v>
      </c>
      <c r="C14" s="14">
        <f>SUM(C15:C20)</f>
        <v>5419</v>
      </c>
      <c r="D14" s="26">
        <f>SUM(D15:D20)</f>
        <v>1253.5</v>
      </c>
      <c r="E14" s="14">
        <f>SUM(E15:E20)</f>
        <v>2379.5</v>
      </c>
      <c r="F14" s="15">
        <f>E14/D14*100</f>
        <v>189.8284802552852</v>
      </c>
      <c r="G14" s="15">
        <f>E14/C14*100</f>
        <v>43.910315556375714</v>
      </c>
    </row>
    <row r="15" spans="1:7" ht="78.75">
      <c r="A15" s="16">
        <v>102</v>
      </c>
      <c r="B15" s="17" t="s">
        <v>28</v>
      </c>
      <c r="C15" s="14">
        <v>588.9</v>
      </c>
      <c r="D15" s="26">
        <v>240</v>
      </c>
      <c r="E15" s="14">
        <v>270.7</v>
      </c>
      <c r="F15" s="15">
        <f aca="true" t="shared" si="0" ref="F15:F44">E15/D15*100</f>
        <v>112.79166666666667</v>
      </c>
      <c r="G15" s="15">
        <f aca="true" t="shared" si="1" ref="G15:G44">E15/C15*100</f>
        <v>45.967057225335374</v>
      </c>
    </row>
    <row r="16" spans="1:7" ht="96.75" customHeight="1">
      <c r="A16" s="16">
        <v>104</v>
      </c>
      <c r="B16" s="17" t="s">
        <v>29</v>
      </c>
      <c r="C16" s="14">
        <v>4045.1</v>
      </c>
      <c r="D16" s="26">
        <v>979</v>
      </c>
      <c r="E16" s="14">
        <v>2091.5</v>
      </c>
      <c r="F16" s="15">
        <f t="shared" si="0"/>
        <v>213.63636363636363</v>
      </c>
      <c r="G16" s="15">
        <f t="shared" si="1"/>
        <v>51.70453140837063</v>
      </c>
    </row>
    <row r="17" spans="1:7" ht="110.25">
      <c r="A17" s="16">
        <v>106</v>
      </c>
      <c r="B17" s="17" t="s">
        <v>30</v>
      </c>
      <c r="C17" s="14">
        <v>69</v>
      </c>
      <c r="D17" s="26">
        <v>34.5</v>
      </c>
      <c r="E17" s="14">
        <v>17.3</v>
      </c>
      <c r="F17" s="15">
        <f t="shared" si="0"/>
        <v>50.14492753623189</v>
      </c>
      <c r="G17" s="15">
        <f t="shared" si="1"/>
        <v>25.072463768115945</v>
      </c>
    </row>
    <row r="18" spans="1:7" ht="47.25">
      <c r="A18" s="16">
        <v>107</v>
      </c>
      <c r="B18" s="17" t="s">
        <v>286</v>
      </c>
      <c r="C18" s="14">
        <v>310</v>
      </c>
      <c r="D18" s="26">
        <v>0</v>
      </c>
      <c r="E18" s="14">
        <v>0</v>
      </c>
      <c r="F18" s="15">
        <v>0</v>
      </c>
      <c r="G18" s="15">
        <f t="shared" si="1"/>
        <v>0</v>
      </c>
    </row>
    <row r="19" spans="1:7" ht="15.75">
      <c r="A19" s="16">
        <v>111</v>
      </c>
      <c r="B19" s="17" t="s">
        <v>31</v>
      </c>
      <c r="C19" s="14">
        <v>350</v>
      </c>
      <c r="D19" s="26">
        <v>0</v>
      </c>
      <c r="E19" s="14">
        <v>0</v>
      </c>
      <c r="F19" s="15">
        <v>0</v>
      </c>
      <c r="G19" s="15">
        <f t="shared" si="1"/>
        <v>0</v>
      </c>
    </row>
    <row r="20" spans="1:7" ht="47.25">
      <c r="A20" s="16">
        <v>113</v>
      </c>
      <c r="B20" s="17" t="s">
        <v>53</v>
      </c>
      <c r="C20" s="14">
        <v>56</v>
      </c>
      <c r="D20" s="26">
        <v>0</v>
      </c>
      <c r="E20" s="14">
        <v>0</v>
      </c>
      <c r="F20" s="15">
        <v>0</v>
      </c>
      <c r="G20" s="15">
        <f t="shared" si="1"/>
        <v>0</v>
      </c>
    </row>
    <row r="21" spans="1:7" ht="31.5">
      <c r="A21" s="13">
        <v>200</v>
      </c>
      <c r="B21" s="18" t="s">
        <v>32</v>
      </c>
      <c r="C21" s="14">
        <f>C22</f>
        <v>221.7</v>
      </c>
      <c r="D21" s="26">
        <f>D22</f>
        <v>103.1</v>
      </c>
      <c r="E21" s="14">
        <f>E22</f>
        <v>92.1</v>
      </c>
      <c r="F21" s="15">
        <f t="shared" si="0"/>
        <v>89.33074684772066</v>
      </c>
      <c r="G21" s="15">
        <f t="shared" si="1"/>
        <v>41.5426251691475</v>
      </c>
    </row>
    <row r="22" spans="1:7" ht="33.75" customHeight="1">
      <c r="A22" s="16">
        <v>203</v>
      </c>
      <c r="B22" s="17" t="s">
        <v>33</v>
      </c>
      <c r="C22" s="14">
        <v>221.7</v>
      </c>
      <c r="D22" s="26">
        <v>103.1</v>
      </c>
      <c r="E22" s="14">
        <v>92.1</v>
      </c>
      <c r="F22" s="15">
        <f t="shared" si="0"/>
        <v>89.33074684772066</v>
      </c>
      <c r="G22" s="15">
        <f t="shared" si="1"/>
        <v>41.5426251691475</v>
      </c>
    </row>
    <row r="23" spans="1:7" ht="63">
      <c r="A23" s="13">
        <v>300</v>
      </c>
      <c r="B23" s="18" t="s">
        <v>34</v>
      </c>
      <c r="C23" s="14">
        <f>C24+C25</f>
        <v>2</v>
      </c>
      <c r="D23" s="26">
        <f>D24+D25</f>
        <v>0</v>
      </c>
      <c r="E23" s="14">
        <f>E24+E25</f>
        <v>0</v>
      </c>
      <c r="F23" s="15">
        <v>0</v>
      </c>
      <c r="G23" s="15">
        <f t="shared" si="1"/>
        <v>0</v>
      </c>
    </row>
    <row r="24" spans="1:7" ht="94.5" hidden="1">
      <c r="A24" s="16">
        <v>309</v>
      </c>
      <c r="B24" s="17" t="s">
        <v>35</v>
      </c>
      <c r="C24" s="14">
        <v>0</v>
      </c>
      <c r="D24" s="26">
        <v>0</v>
      </c>
      <c r="E24" s="14">
        <v>0</v>
      </c>
      <c r="F24" s="15" t="e">
        <f t="shared" si="0"/>
        <v>#DIV/0!</v>
      </c>
      <c r="G24" s="15" t="e">
        <f t="shared" si="1"/>
        <v>#DIV/0!</v>
      </c>
    </row>
    <row r="25" spans="1:7" ht="78.75">
      <c r="A25" s="16">
        <v>314</v>
      </c>
      <c r="B25" s="17" t="s">
        <v>36</v>
      </c>
      <c r="C25" s="14">
        <v>2</v>
      </c>
      <c r="D25" s="26">
        <v>0</v>
      </c>
      <c r="E25" s="14">
        <v>0</v>
      </c>
      <c r="F25" s="15">
        <v>0</v>
      </c>
      <c r="G25" s="15">
        <f t="shared" si="1"/>
        <v>0</v>
      </c>
    </row>
    <row r="26" spans="1:7" ht="31.5">
      <c r="A26" s="13">
        <v>400</v>
      </c>
      <c r="B26" s="18" t="s">
        <v>37</v>
      </c>
      <c r="C26" s="14">
        <f>C28+C29+C27</f>
        <v>6132</v>
      </c>
      <c r="D26" s="14">
        <f>D28+D29+D27</f>
        <v>567</v>
      </c>
      <c r="E26" s="14">
        <f>E28+E29+E27</f>
        <v>797.6</v>
      </c>
      <c r="F26" s="15">
        <f t="shared" si="0"/>
        <v>140.67019400352734</v>
      </c>
      <c r="G26" s="15">
        <f t="shared" si="1"/>
        <v>13.007175472928898</v>
      </c>
    </row>
    <row r="27" spans="1:7" ht="31.5">
      <c r="A27" s="52">
        <v>401</v>
      </c>
      <c r="B27" s="17" t="s">
        <v>318</v>
      </c>
      <c r="C27" s="14">
        <v>55</v>
      </c>
      <c r="D27" s="26">
        <v>0</v>
      </c>
      <c r="E27" s="14">
        <v>0</v>
      </c>
      <c r="F27" s="15">
        <v>0</v>
      </c>
      <c r="G27" s="15">
        <f>E27/C27*100</f>
        <v>0</v>
      </c>
    </row>
    <row r="28" spans="1:7" ht="31.5">
      <c r="A28" s="52">
        <v>409</v>
      </c>
      <c r="B28" s="17" t="s">
        <v>38</v>
      </c>
      <c r="C28" s="26">
        <v>5590.1</v>
      </c>
      <c r="D28" s="26">
        <v>567</v>
      </c>
      <c r="E28" s="14">
        <v>786.2</v>
      </c>
      <c r="F28" s="15">
        <f t="shared" si="0"/>
        <v>138.65961199294534</v>
      </c>
      <c r="G28" s="15">
        <f t="shared" si="1"/>
        <v>14.06414912076707</v>
      </c>
    </row>
    <row r="29" spans="1:7" ht="47.25">
      <c r="A29" s="16">
        <v>412</v>
      </c>
      <c r="B29" s="17" t="s">
        <v>39</v>
      </c>
      <c r="C29" s="14">
        <v>486.9</v>
      </c>
      <c r="D29" s="26">
        <v>0</v>
      </c>
      <c r="E29" s="14">
        <v>11.4</v>
      </c>
      <c r="F29" s="15">
        <v>0</v>
      </c>
      <c r="G29" s="15">
        <f t="shared" si="1"/>
        <v>2.341343191620456</v>
      </c>
    </row>
    <row r="30" spans="1:7" ht="47.25">
      <c r="A30" s="13">
        <v>500</v>
      </c>
      <c r="B30" s="18" t="s">
        <v>40</v>
      </c>
      <c r="C30" s="14">
        <f>C31+C32</f>
        <v>2328.2</v>
      </c>
      <c r="D30" s="26">
        <f>D31+D32</f>
        <v>192</v>
      </c>
      <c r="E30" s="14">
        <f>E31+E32</f>
        <v>494.9</v>
      </c>
      <c r="F30" s="15">
        <f t="shared" si="0"/>
        <v>257.7604166666667</v>
      </c>
      <c r="G30" s="15">
        <f t="shared" si="1"/>
        <v>21.256764882742033</v>
      </c>
    </row>
    <row r="31" spans="1:7" ht="31.5">
      <c r="A31" s="16">
        <v>502</v>
      </c>
      <c r="B31" s="17" t="s">
        <v>41</v>
      </c>
      <c r="C31" s="14">
        <v>400</v>
      </c>
      <c r="D31" s="26">
        <v>0</v>
      </c>
      <c r="E31" s="14">
        <v>0</v>
      </c>
      <c r="F31" s="15">
        <v>0</v>
      </c>
      <c r="G31" s="15">
        <f t="shared" si="1"/>
        <v>0</v>
      </c>
    </row>
    <row r="32" spans="1:7" ht="15.75">
      <c r="A32" s="16">
        <v>503</v>
      </c>
      <c r="B32" s="17" t="s">
        <v>42</v>
      </c>
      <c r="C32" s="26">
        <v>1928.2</v>
      </c>
      <c r="D32" s="26">
        <v>192</v>
      </c>
      <c r="E32" s="14">
        <v>494.9</v>
      </c>
      <c r="F32" s="15">
        <f t="shared" si="0"/>
        <v>257.7604166666667</v>
      </c>
      <c r="G32" s="15">
        <f t="shared" si="1"/>
        <v>25.666424644746392</v>
      </c>
    </row>
    <row r="33" spans="1:7" ht="15.75" hidden="1">
      <c r="A33" s="13">
        <v>700</v>
      </c>
      <c r="B33" s="18" t="s">
        <v>43</v>
      </c>
      <c r="C33" s="14">
        <f>C34</f>
        <v>0</v>
      </c>
      <c r="D33" s="26">
        <f>D34</f>
        <v>0</v>
      </c>
      <c r="E33" s="14">
        <f>E34</f>
        <v>0</v>
      </c>
      <c r="F33" s="15" t="e">
        <f t="shared" si="0"/>
        <v>#DIV/0!</v>
      </c>
      <c r="G33" s="15" t="e">
        <f t="shared" si="1"/>
        <v>#DIV/0!</v>
      </c>
    </row>
    <row r="34" spans="1:7" ht="31.5" hidden="1">
      <c r="A34" s="16">
        <v>707</v>
      </c>
      <c r="B34" s="17" t="s">
        <v>44</v>
      </c>
      <c r="C34" s="14">
        <v>0</v>
      </c>
      <c r="D34" s="26">
        <v>0</v>
      </c>
      <c r="E34" s="14">
        <v>0</v>
      </c>
      <c r="F34" s="15" t="e">
        <f t="shared" si="0"/>
        <v>#DIV/0!</v>
      </c>
      <c r="G34" s="15" t="e">
        <f t="shared" si="1"/>
        <v>#DIV/0!</v>
      </c>
    </row>
    <row r="35" spans="1:7" ht="31.5">
      <c r="A35" s="13">
        <v>800</v>
      </c>
      <c r="B35" s="18" t="s">
        <v>45</v>
      </c>
      <c r="C35" s="14">
        <f>C36+C37</f>
        <v>3584.3</v>
      </c>
      <c r="D35" s="26">
        <f>D36</f>
        <v>1740</v>
      </c>
      <c r="E35" s="14">
        <f>E36</f>
        <v>1410</v>
      </c>
      <c r="F35" s="15">
        <f t="shared" si="0"/>
        <v>81.03448275862068</v>
      </c>
      <c r="G35" s="15">
        <f t="shared" si="1"/>
        <v>39.33822503696677</v>
      </c>
    </row>
    <row r="36" spans="1:7" ht="15.75">
      <c r="A36" s="16">
        <v>801</v>
      </c>
      <c r="B36" s="17" t="s">
        <v>46</v>
      </c>
      <c r="C36" s="14">
        <v>3584.3</v>
      </c>
      <c r="D36" s="26">
        <v>1740</v>
      </c>
      <c r="E36" s="14">
        <v>1410</v>
      </c>
      <c r="F36" s="15">
        <f t="shared" si="0"/>
        <v>81.03448275862068</v>
      </c>
      <c r="G36" s="15">
        <f t="shared" si="1"/>
        <v>39.33822503696677</v>
      </c>
    </row>
    <row r="37" spans="1:7" ht="47.25" hidden="1">
      <c r="A37" s="16">
        <v>804</v>
      </c>
      <c r="B37" s="17" t="s">
        <v>90</v>
      </c>
      <c r="C37" s="14">
        <v>0</v>
      </c>
      <c r="D37" s="26">
        <v>0</v>
      </c>
      <c r="E37" s="14">
        <v>0</v>
      </c>
      <c r="F37" s="15" t="e">
        <f t="shared" si="0"/>
        <v>#DIV/0!</v>
      </c>
      <c r="G37" s="15" t="e">
        <f t="shared" si="1"/>
        <v>#DIV/0!</v>
      </c>
    </row>
    <row r="38" spans="1:7" ht="15.75">
      <c r="A38" s="13">
        <v>1000</v>
      </c>
      <c r="B38" s="18" t="s">
        <v>47</v>
      </c>
      <c r="C38" s="14">
        <f>C39</f>
        <v>79.7</v>
      </c>
      <c r="D38" s="26">
        <f>D39</f>
        <v>33.1</v>
      </c>
      <c r="E38" s="14">
        <f>E39</f>
        <v>33.2</v>
      </c>
      <c r="F38" s="15">
        <f t="shared" si="0"/>
        <v>100.30211480362539</v>
      </c>
      <c r="G38" s="15">
        <f t="shared" si="1"/>
        <v>41.65621079046424</v>
      </c>
    </row>
    <row r="39" spans="1:7" ht="31.5">
      <c r="A39" s="16">
        <v>1001</v>
      </c>
      <c r="B39" s="17" t="s">
        <v>48</v>
      </c>
      <c r="C39" s="14">
        <v>79.7</v>
      </c>
      <c r="D39" s="26">
        <v>33.1</v>
      </c>
      <c r="E39" s="14">
        <v>33.2</v>
      </c>
      <c r="F39" s="15">
        <f t="shared" si="0"/>
        <v>100.30211480362539</v>
      </c>
      <c r="G39" s="15">
        <f t="shared" si="1"/>
        <v>41.65621079046424</v>
      </c>
    </row>
    <row r="40" spans="1:7" ht="31.5">
      <c r="A40" s="13">
        <v>1100</v>
      </c>
      <c r="B40" s="18" t="s">
        <v>49</v>
      </c>
      <c r="C40" s="14">
        <f>C41</f>
        <v>10</v>
      </c>
      <c r="D40" s="26">
        <f>D41</f>
        <v>0</v>
      </c>
      <c r="E40" s="14">
        <f>E41</f>
        <v>0</v>
      </c>
      <c r="F40" s="15">
        <v>0</v>
      </c>
      <c r="G40" s="15">
        <f t="shared" si="1"/>
        <v>0</v>
      </c>
    </row>
    <row r="41" spans="1:7" ht="15.75">
      <c r="A41" s="16">
        <v>1102</v>
      </c>
      <c r="B41" s="17" t="s">
        <v>50</v>
      </c>
      <c r="C41" s="14">
        <v>10</v>
      </c>
      <c r="D41" s="26">
        <v>0</v>
      </c>
      <c r="E41" s="14">
        <v>0</v>
      </c>
      <c r="F41" s="15">
        <v>0</v>
      </c>
      <c r="G41" s="15">
        <f t="shared" si="1"/>
        <v>0</v>
      </c>
    </row>
    <row r="42" spans="1:7" ht="47.25" hidden="1">
      <c r="A42" s="13">
        <v>1301</v>
      </c>
      <c r="B42" s="19" t="s">
        <v>54</v>
      </c>
      <c r="C42" s="14">
        <f>C43</f>
        <v>0</v>
      </c>
      <c r="D42" s="26">
        <f>D43</f>
        <v>0</v>
      </c>
      <c r="E42" s="14">
        <f>E43</f>
        <v>0</v>
      </c>
      <c r="F42" s="15" t="e">
        <f t="shared" si="0"/>
        <v>#DIV/0!</v>
      </c>
      <c r="G42" s="15" t="e">
        <f t="shared" si="1"/>
        <v>#DIV/0!</v>
      </c>
    </row>
    <row r="43" spans="1:7" ht="63" hidden="1">
      <c r="A43" s="16">
        <v>1301</v>
      </c>
      <c r="B43" s="20" t="s">
        <v>55</v>
      </c>
      <c r="C43" s="14"/>
      <c r="D43" s="26"/>
      <c r="E43" s="14"/>
      <c r="F43" s="15" t="e">
        <f t="shared" si="0"/>
        <v>#DIV/0!</v>
      </c>
      <c r="G43" s="15" t="e">
        <f t="shared" si="1"/>
        <v>#DIV/0!</v>
      </c>
    </row>
    <row r="44" spans="1:7" ht="15.75">
      <c r="A44" s="13"/>
      <c r="B44" s="18" t="s">
        <v>51</v>
      </c>
      <c r="C44" s="14">
        <f>C42+C40+C38+C35+C33+C30+C26+C23+C21+C14</f>
        <v>17776.9</v>
      </c>
      <c r="D44" s="26">
        <f>D42+D40+D38+D35+D33+D30+D26+D23+D21+D14</f>
        <v>3888.7</v>
      </c>
      <c r="E44" s="14">
        <f>E42+E40+E38+E35+E33+E30+E26+E23+E21+E14</f>
        <v>5207.299999999999</v>
      </c>
      <c r="F44" s="15">
        <f t="shared" si="0"/>
        <v>133.90850412734332</v>
      </c>
      <c r="G44" s="15">
        <f t="shared" si="1"/>
        <v>29.292508817622863</v>
      </c>
    </row>
    <row r="45" ht="18.75">
      <c r="A45" s="1"/>
    </row>
    <row r="46" ht="15">
      <c r="D46" s="27"/>
    </row>
    <row r="48" spans="1:6" ht="40.5" customHeight="1">
      <c r="A48" s="97" t="s">
        <v>24</v>
      </c>
      <c r="B48" s="97"/>
      <c r="F48" s="2" t="s">
        <v>25</v>
      </c>
    </row>
  </sheetData>
  <sheetProtection/>
  <mergeCells count="9">
    <mergeCell ref="A48:B48"/>
    <mergeCell ref="D5:G5"/>
    <mergeCell ref="A11:G11"/>
    <mergeCell ref="D4:G4"/>
    <mergeCell ref="D3:G3"/>
    <mergeCell ref="D6:G6"/>
    <mergeCell ref="D1:G1"/>
    <mergeCell ref="A9:G9"/>
    <mergeCell ref="A10:G10"/>
  </mergeCells>
  <printOptions/>
  <pageMargins left="0.42" right="0.18" top="0.54" bottom="0.35" header="0.3" footer="0.3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5" sqref="D5:E5"/>
    </sheetView>
  </sheetViews>
  <sheetFormatPr defaultColWidth="9.140625" defaultRowHeight="15"/>
  <cols>
    <col min="1" max="1" width="14.00390625" style="0" customWidth="1"/>
    <col min="2" max="2" width="56.7109375" style="0" customWidth="1"/>
    <col min="3" max="3" width="14.7109375" style="0" customWidth="1"/>
    <col min="4" max="4" width="11.7109375" style="0" customWidth="1"/>
    <col min="5" max="5" width="12.28125" style="0" customWidth="1"/>
  </cols>
  <sheetData>
    <row r="1" spans="3:5" ht="17.25" customHeight="1">
      <c r="C1" s="97" t="s">
        <v>274</v>
      </c>
      <c r="D1" s="97"/>
      <c r="E1" s="97"/>
    </row>
    <row r="2" spans="3:5" ht="84" customHeight="1">
      <c r="C2" s="112" t="s">
        <v>314</v>
      </c>
      <c r="D2" s="112"/>
      <c r="E2" s="112"/>
    </row>
    <row r="3" spans="1:5" ht="87" customHeight="1">
      <c r="A3" s="113" t="s">
        <v>308</v>
      </c>
      <c r="B3" s="113"/>
      <c r="C3" s="113"/>
      <c r="D3" s="113"/>
      <c r="E3" s="113"/>
    </row>
    <row r="4" spans="1:5" ht="15.75">
      <c r="A4" s="76"/>
      <c r="B4" s="77"/>
      <c r="C4" s="77"/>
      <c r="D4" s="77"/>
      <c r="E4" s="77"/>
    </row>
    <row r="5" spans="1:5" ht="15.75">
      <c r="A5" s="78"/>
      <c r="B5" s="78"/>
      <c r="C5" s="78"/>
      <c r="D5" s="114"/>
      <c r="E5" s="114"/>
    </row>
    <row r="6" spans="1:5" ht="75">
      <c r="A6" s="79" t="s">
        <v>260</v>
      </c>
      <c r="B6" s="79" t="s">
        <v>269</v>
      </c>
      <c r="C6" s="59" t="s">
        <v>317</v>
      </c>
      <c r="D6" s="59" t="s">
        <v>316</v>
      </c>
      <c r="E6" s="22" t="s">
        <v>277</v>
      </c>
    </row>
    <row r="7" spans="1:5" ht="63" customHeight="1">
      <c r="A7" s="80" t="s">
        <v>261</v>
      </c>
      <c r="B7" s="87" t="s">
        <v>287</v>
      </c>
      <c r="C7" s="82">
        <v>56</v>
      </c>
      <c r="D7" s="82">
        <v>0</v>
      </c>
      <c r="E7" s="83">
        <f aca="true" t="shared" si="0" ref="E7:E14">D7/C7*100</f>
        <v>0</v>
      </c>
    </row>
    <row r="8" spans="1:5" ht="47.25">
      <c r="A8" s="80" t="s">
        <v>262</v>
      </c>
      <c r="B8" s="81" t="s">
        <v>130</v>
      </c>
      <c r="C8" s="82">
        <v>2</v>
      </c>
      <c r="D8" s="82">
        <v>0</v>
      </c>
      <c r="E8" s="83">
        <f t="shared" si="0"/>
        <v>0</v>
      </c>
    </row>
    <row r="9" spans="1:5" ht="47.25">
      <c r="A9" s="80" t="s">
        <v>263</v>
      </c>
      <c r="B9" s="81" t="s">
        <v>137</v>
      </c>
      <c r="C9" s="82">
        <v>5590.1</v>
      </c>
      <c r="D9" s="82">
        <v>786.2</v>
      </c>
      <c r="E9" s="83">
        <f t="shared" si="0"/>
        <v>14.06414912076707</v>
      </c>
    </row>
    <row r="10" spans="1:5" ht="31.5">
      <c r="A10" s="84" t="s">
        <v>264</v>
      </c>
      <c r="B10" s="81" t="s">
        <v>150</v>
      </c>
      <c r="C10" s="82">
        <v>400</v>
      </c>
      <c r="D10" s="82">
        <v>0</v>
      </c>
      <c r="E10" s="83">
        <f t="shared" si="0"/>
        <v>0</v>
      </c>
    </row>
    <row r="11" spans="1:5" ht="31.5">
      <c r="A11" s="80" t="s">
        <v>265</v>
      </c>
      <c r="B11" s="81" t="s">
        <v>154</v>
      </c>
      <c r="C11" s="82">
        <v>1928.2</v>
      </c>
      <c r="D11" s="82">
        <v>494.9</v>
      </c>
      <c r="E11" s="83">
        <f t="shared" si="0"/>
        <v>25.666424644746392</v>
      </c>
    </row>
    <row r="12" spans="1:5" ht="31.5">
      <c r="A12" s="80" t="s">
        <v>266</v>
      </c>
      <c r="B12" s="81" t="s">
        <v>166</v>
      </c>
      <c r="C12" s="82">
        <v>3584.3</v>
      </c>
      <c r="D12" s="82">
        <v>1410</v>
      </c>
      <c r="E12" s="83">
        <f t="shared" si="0"/>
        <v>39.33822503696677</v>
      </c>
    </row>
    <row r="13" spans="1:5" ht="47.25">
      <c r="A13" s="80" t="s">
        <v>267</v>
      </c>
      <c r="B13" s="81" t="s">
        <v>183</v>
      </c>
      <c r="C13" s="82">
        <v>79.7</v>
      </c>
      <c r="D13" s="82">
        <v>33.2</v>
      </c>
      <c r="E13" s="83">
        <f t="shared" si="0"/>
        <v>41.65621079046424</v>
      </c>
    </row>
    <row r="14" spans="1:5" ht="47.25">
      <c r="A14" s="80" t="s">
        <v>270</v>
      </c>
      <c r="B14" s="81" t="s">
        <v>191</v>
      </c>
      <c r="C14" s="82">
        <v>10</v>
      </c>
      <c r="D14" s="82">
        <v>0</v>
      </c>
      <c r="E14" s="83">
        <f t="shared" si="0"/>
        <v>0</v>
      </c>
    </row>
    <row r="15" spans="1:5" ht="15.75">
      <c r="A15" s="109" t="s">
        <v>268</v>
      </c>
      <c r="B15" s="110"/>
      <c r="C15" s="85">
        <f>SUM(C7:C14)</f>
        <v>11650.300000000001</v>
      </c>
      <c r="D15" s="85">
        <f>SUM(D7:D14)</f>
        <v>2724.2999999999997</v>
      </c>
      <c r="E15" s="86">
        <f>D15/C15*100</f>
        <v>23.38394719449284</v>
      </c>
    </row>
    <row r="18" spans="1:5" ht="36" customHeight="1">
      <c r="A18" s="97" t="s">
        <v>273</v>
      </c>
      <c r="B18" s="97"/>
      <c r="D18" s="111" t="s">
        <v>25</v>
      </c>
      <c r="E18" s="111"/>
    </row>
    <row r="19" spans="1:2" ht="15">
      <c r="A19" s="88"/>
      <c r="B19" s="88"/>
    </row>
  </sheetData>
  <sheetProtection/>
  <mergeCells count="7">
    <mergeCell ref="A15:B15"/>
    <mergeCell ref="A18:B18"/>
    <mergeCell ref="D18:E18"/>
    <mergeCell ref="C1:E1"/>
    <mergeCell ref="C2:E2"/>
    <mergeCell ref="A3:E3"/>
    <mergeCell ref="D5:E5"/>
  </mergeCells>
  <printOptions/>
  <pageMargins left="0.75" right="0.17" top="0.62" bottom="1" header="0.5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1"/>
  <sheetViews>
    <sheetView view="pageBreakPreview" zoomScale="80" zoomScaleSheetLayoutView="80" zoomScalePageLayoutView="0" workbookViewId="0" topLeftCell="A1">
      <selection activeCell="I4" sqref="I4:J4"/>
    </sheetView>
  </sheetViews>
  <sheetFormatPr defaultColWidth="9.140625" defaultRowHeight="15"/>
  <cols>
    <col min="1" max="1" width="5.00390625" style="0" customWidth="1"/>
    <col min="2" max="2" width="48.140625" style="0" customWidth="1"/>
    <col min="3" max="3" width="6.28125" style="0" customWidth="1"/>
    <col min="4" max="4" width="6.7109375" style="0" customWidth="1"/>
    <col min="5" max="5" width="6.28125" style="0" customWidth="1"/>
    <col min="6" max="6" width="13.140625" style="0" customWidth="1"/>
    <col min="7" max="7" width="7.421875" style="0" customWidth="1"/>
    <col min="8" max="8" width="12.57421875" style="0" customWidth="1"/>
    <col min="9" max="9" width="12.28125" style="0" customWidth="1"/>
    <col min="10" max="10" width="12.7109375" style="0" customWidth="1"/>
  </cols>
  <sheetData>
    <row r="1" spans="6:10" ht="18.75">
      <c r="F1" s="4"/>
      <c r="G1" s="96" t="s">
        <v>81</v>
      </c>
      <c r="H1" s="96"/>
      <c r="I1" s="96"/>
      <c r="J1" s="96"/>
    </row>
    <row r="2" spans="6:10" ht="100.5" customHeight="1">
      <c r="F2" s="90"/>
      <c r="G2" s="97" t="s">
        <v>313</v>
      </c>
      <c r="H2" s="97"/>
      <c r="I2" s="97"/>
      <c r="J2" s="97"/>
    </row>
    <row r="3" spans="1:10" ht="60.75" customHeight="1">
      <c r="A3" s="116" t="s">
        <v>309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8:10" ht="30" customHeight="1">
      <c r="H4" s="56"/>
      <c r="I4" s="117"/>
      <c r="J4" s="117"/>
    </row>
    <row r="5" spans="1:10" ht="75">
      <c r="A5" s="57" t="s">
        <v>122</v>
      </c>
      <c r="B5" s="58" t="s">
        <v>247</v>
      </c>
      <c r="C5" s="57" t="s">
        <v>248</v>
      </c>
      <c r="D5" s="58" t="s">
        <v>231</v>
      </c>
      <c r="E5" s="58" t="s">
        <v>232</v>
      </c>
      <c r="F5" s="58" t="s">
        <v>123</v>
      </c>
      <c r="G5" s="58" t="s">
        <v>124</v>
      </c>
      <c r="H5" s="59" t="s">
        <v>317</v>
      </c>
      <c r="I5" s="59" t="s">
        <v>316</v>
      </c>
      <c r="J5" s="22" t="s">
        <v>277</v>
      </c>
    </row>
    <row r="6" spans="1:10" ht="15">
      <c r="A6" s="60">
        <v>1</v>
      </c>
      <c r="B6" s="60">
        <v>2</v>
      </c>
      <c r="C6" s="61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9">
        <v>9</v>
      </c>
      <c r="J6" s="69">
        <v>10</v>
      </c>
    </row>
    <row r="7" spans="1:10" ht="29.25">
      <c r="A7" s="62"/>
      <c r="B7" s="63" t="s">
        <v>233</v>
      </c>
      <c r="C7" s="61">
        <v>992</v>
      </c>
      <c r="D7" s="60"/>
      <c r="E7" s="60"/>
      <c r="F7" s="60"/>
      <c r="G7" s="60"/>
      <c r="H7" s="75">
        <f>H8+H44+H50+H57+H81+H99+H120+H127+H113</f>
        <v>17776.899999999998</v>
      </c>
      <c r="I7" s="75">
        <f>I8+I44+I50+I57+I81+I99+I120+I127+I113</f>
        <v>5207.3</v>
      </c>
      <c r="J7" s="75">
        <f>I7/H7*100</f>
        <v>29.292508817622874</v>
      </c>
    </row>
    <row r="8" spans="1:10" ht="15">
      <c r="A8" s="60" t="s">
        <v>234</v>
      </c>
      <c r="B8" s="63" t="s">
        <v>27</v>
      </c>
      <c r="C8" s="61">
        <v>992</v>
      </c>
      <c r="D8" s="70" t="s">
        <v>251</v>
      </c>
      <c r="E8" s="70" t="s">
        <v>252</v>
      </c>
      <c r="F8" s="60"/>
      <c r="G8" s="60"/>
      <c r="H8" s="75">
        <f>H9+H14+H24+H34+H39+H29</f>
        <v>5419</v>
      </c>
      <c r="I8" s="75">
        <f>I9+I14+I24+I34+I39+I29</f>
        <v>2379.5</v>
      </c>
      <c r="J8" s="75">
        <f>I8/H8*100</f>
        <v>43.910315556375714</v>
      </c>
    </row>
    <row r="9" spans="1:10" ht="45">
      <c r="A9" s="58"/>
      <c r="B9" s="65" t="s">
        <v>235</v>
      </c>
      <c r="C9" s="57">
        <v>992</v>
      </c>
      <c r="D9" s="71" t="s">
        <v>251</v>
      </c>
      <c r="E9" s="71" t="s">
        <v>253</v>
      </c>
      <c r="F9" s="58"/>
      <c r="G9" s="58"/>
      <c r="H9" s="74">
        <f aca="true" t="shared" si="0" ref="H9:I12">H10</f>
        <v>588.9</v>
      </c>
      <c r="I9" s="74">
        <f t="shared" si="0"/>
        <v>270.7</v>
      </c>
      <c r="J9" s="74">
        <f aca="true" t="shared" si="1" ref="J9:J86">I9/H9*100</f>
        <v>45.967057225335374</v>
      </c>
    </row>
    <row r="10" spans="1:10" ht="60">
      <c r="A10" s="58"/>
      <c r="B10" s="22" t="s">
        <v>249</v>
      </c>
      <c r="C10" s="57">
        <v>992</v>
      </c>
      <c r="D10" s="71" t="s">
        <v>251</v>
      </c>
      <c r="E10" s="71" t="s">
        <v>253</v>
      </c>
      <c r="F10" s="58" t="s">
        <v>197</v>
      </c>
      <c r="G10" s="66"/>
      <c r="H10" s="74">
        <f t="shared" si="0"/>
        <v>588.9</v>
      </c>
      <c r="I10" s="74">
        <f t="shared" si="0"/>
        <v>270.7</v>
      </c>
      <c r="J10" s="74">
        <f t="shared" si="1"/>
        <v>45.967057225335374</v>
      </c>
    </row>
    <row r="11" spans="1:10" ht="30">
      <c r="A11" s="58"/>
      <c r="B11" s="65" t="s">
        <v>198</v>
      </c>
      <c r="C11" s="57">
        <v>992</v>
      </c>
      <c r="D11" s="71" t="s">
        <v>251</v>
      </c>
      <c r="E11" s="71" t="s">
        <v>253</v>
      </c>
      <c r="F11" s="58" t="s">
        <v>199</v>
      </c>
      <c r="G11" s="66"/>
      <c r="H11" s="74">
        <f t="shared" si="0"/>
        <v>588.9</v>
      </c>
      <c r="I11" s="74">
        <f t="shared" si="0"/>
        <v>270.7</v>
      </c>
      <c r="J11" s="74">
        <f t="shared" si="1"/>
        <v>45.967057225335374</v>
      </c>
    </row>
    <row r="12" spans="1:10" ht="30">
      <c r="A12" s="58"/>
      <c r="B12" s="65" t="s">
        <v>200</v>
      </c>
      <c r="C12" s="57">
        <v>992</v>
      </c>
      <c r="D12" s="71" t="s">
        <v>251</v>
      </c>
      <c r="E12" s="71" t="s">
        <v>253</v>
      </c>
      <c r="F12" s="58" t="s">
        <v>201</v>
      </c>
      <c r="G12" s="66"/>
      <c r="H12" s="74">
        <f t="shared" si="0"/>
        <v>588.9</v>
      </c>
      <c r="I12" s="74">
        <f t="shared" si="0"/>
        <v>270.7</v>
      </c>
      <c r="J12" s="74">
        <f t="shared" si="1"/>
        <v>45.967057225335374</v>
      </c>
    </row>
    <row r="13" spans="1:10" ht="75">
      <c r="A13" s="58"/>
      <c r="B13" s="65" t="s">
        <v>202</v>
      </c>
      <c r="C13" s="57">
        <v>992</v>
      </c>
      <c r="D13" s="71" t="s">
        <v>251</v>
      </c>
      <c r="E13" s="71" t="s">
        <v>253</v>
      </c>
      <c r="F13" s="58" t="s">
        <v>201</v>
      </c>
      <c r="G13" s="66">
        <v>100</v>
      </c>
      <c r="H13" s="72">
        <v>588.9</v>
      </c>
      <c r="I13" s="74">
        <v>270.7</v>
      </c>
      <c r="J13" s="74">
        <f t="shared" si="1"/>
        <v>45.967057225335374</v>
      </c>
    </row>
    <row r="14" spans="1:10" ht="60">
      <c r="A14" s="58"/>
      <c r="B14" s="22" t="s">
        <v>236</v>
      </c>
      <c r="C14" s="57">
        <v>992</v>
      </c>
      <c r="D14" s="71" t="s">
        <v>251</v>
      </c>
      <c r="E14" s="71" t="s">
        <v>254</v>
      </c>
      <c r="F14" s="58"/>
      <c r="G14" s="66"/>
      <c r="H14" s="74">
        <f>H15+H21</f>
        <v>4045.1</v>
      </c>
      <c r="I14" s="74">
        <f>I15+I21</f>
        <v>2091.5</v>
      </c>
      <c r="J14" s="74">
        <f t="shared" si="1"/>
        <v>51.70453140837063</v>
      </c>
    </row>
    <row r="15" spans="1:10" ht="60">
      <c r="A15" s="58"/>
      <c r="B15" s="22" t="s">
        <v>249</v>
      </c>
      <c r="C15" s="57">
        <v>992</v>
      </c>
      <c r="D15" s="71" t="s">
        <v>251</v>
      </c>
      <c r="E15" s="71" t="s">
        <v>254</v>
      </c>
      <c r="F15" s="58" t="s">
        <v>237</v>
      </c>
      <c r="G15" s="66"/>
      <c r="H15" s="74">
        <f>H16</f>
        <v>4041.2999999999997</v>
      </c>
      <c r="I15" s="74">
        <f>I16</f>
        <v>2091.5</v>
      </c>
      <c r="J15" s="74">
        <f t="shared" si="1"/>
        <v>51.753148739267075</v>
      </c>
    </row>
    <row r="16" spans="1:10" ht="30">
      <c r="A16" s="58"/>
      <c r="B16" s="65" t="s">
        <v>203</v>
      </c>
      <c r="C16" s="57">
        <v>992</v>
      </c>
      <c r="D16" s="71" t="s">
        <v>251</v>
      </c>
      <c r="E16" s="71" t="s">
        <v>254</v>
      </c>
      <c r="F16" s="58" t="s">
        <v>204</v>
      </c>
      <c r="G16" s="66"/>
      <c r="H16" s="74">
        <f>H17</f>
        <v>4041.2999999999997</v>
      </c>
      <c r="I16" s="74">
        <f>I17</f>
        <v>2091.5</v>
      </c>
      <c r="J16" s="74">
        <f t="shared" si="1"/>
        <v>51.753148739267075</v>
      </c>
    </row>
    <row r="17" spans="1:10" ht="30">
      <c r="A17" s="58"/>
      <c r="B17" s="65" t="s">
        <v>200</v>
      </c>
      <c r="C17" s="57">
        <v>992</v>
      </c>
      <c r="D17" s="71" t="s">
        <v>251</v>
      </c>
      <c r="E17" s="71" t="s">
        <v>254</v>
      </c>
      <c r="F17" s="58" t="s">
        <v>205</v>
      </c>
      <c r="G17" s="66"/>
      <c r="H17" s="74">
        <f>H18+H19+H20</f>
        <v>4041.2999999999997</v>
      </c>
      <c r="I17" s="74">
        <f>I18+I19+I20</f>
        <v>2091.5</v>
      </c>
      <c r="J17" s="74">
        <f t="shared" si="1"/>
        <v>51.753148739267075</v>
      </c>
    </row>
    <row r="18" spans="1:10" ht="75">
      <c r="A18" s="58"/>
      <c r="B18" s="65" t="s">
        <v>202</v>
      </c>
      <c r="C18" s="57">
        <v>992</v>
      </c>
      <c r="D18" s="71" t="s">
        <v>251</v>
      </c>
      <c r="E18" s="71" t="s">
        <v>254</v>
      </c>
      <c r="F18" s="58" t="s">
        <v>205</v>
      </c>
      <c r="G18" s="66">
        <v>100</v>
      </c>
      <c r="H18" s="72">
        <v>2650.7</v>
      </c>
      <c r="I18" s="74">
        <v>1257.9</v>
      </c>
      <c r="J18" s="74">
        <f t="shared" si="1"/>
        <v>47.45538914249067</v>
      </c>
    </row>
    <row r="19" spans="1:10" ht="30">
      <c r="A19" s="58"/>
      <c r="B19" s="22" t="s">
        <v>129</v>
      </c>
      <c r="C19" s="57">
        <v>992</v>
      </c>
      <c r="D19" s="71" t="s">
        <v>251</v>
      </c>
      <c r="E19" s="71" t="s">
        <v>254</v>
      </c>
      <c r="F19" s="58" t="s">
        <v>205</v>
      </c>
      <c r="G19" s="66">
        <v>200</v>
      </c>
      <c r="H19" s="72">
        <v>1339.6</v>
      </c>
      <c r="I19" s="74">
        <v>793.8</v>
      </c>
      <c r="J19" s="74">
        <f t="shared" si="1"/>
        <v>59.256494475962974</v>
      </c>
    </row>
    <row r="20" spans="1:10" ht="15">
      <c r="A20" s="58"/>
      <c r="B20" s="22" t="s">
        <v>206</v>
      </c>
      <c r="C20" s="57">
        <v>992</v>
      </c>
      <c r="D20" s="71" t="s">
        <v>251</v>
      </c>
      <c r="E20" s="71" t="s">
        <v>254</v>
      </c>
      <c r="F20" s="58" t="s">
        <v>205</v>
      </c>
      <c r="G20" s="66">
        <v>800</v>
      </c>
      <c r="H20" s="72">
        <v>51</v>
      </c>
      <c r="I20" s="74">
        <v>39.8</v>
      </c>
      <c r="J20" s="74">
        <f t="shared" si="1"/>
        <v>78.0392156862745</v>
      </c>
    </row>
    <row r="21" spans="1:10" ht="30">
      <c r="A21" s="58"/>
      <c r="B21" s="22" t="s">
        <v>207</v>
      </c>
      <c r="C21" s="57">
        <v>992</v>
      </c>
      <c r="D21" s="71" t="s">
        <v>251</v>
      </c>
      <c r="E21" s="71" t="s">
        <v>254</v>
      </c>
      <c r="F21" s="58" t="s">
        <v>208</v>
      </c>
      <c r="G21" s="66"/>
      <c r="H21" s="74">
        <f>H22</f>
        <v>3.8</v>
      </c>
      <c r="I21" s="74">
        <f>I22</f>
        <v>0</v>
      </c>
      <c r="J21" s="74">
        <f t="shared" si="1"/>
        <v>0</v>
      </c>
    </row>
    <row r="22" spans="1:10" ht="60">
      <c r="A22" s="58"/>
      <c r="B22" s="22" t="s">
        <v>209</v>
      </c>
      <c r="C22" s="57">
        <v>992</v>
      </c>
      <c r="D22" s="71" t="s">
        <v>251</v>
      </c>
      <c r="E22" s="71" t="s">
        <v>254</v>
      </c>
      <c r="F22" s="58" t="s">
        <v>210</v>
      </c>
      <c r="G22" s="66"/>
      <c r="H22" s="74">
        <f>H23</f>
        <v>3.8</v>
      </c>
      <c r="I22" s="74">
        <f>I23</f>
        <v>0</v>
      </c>
      <c r="J22" s="74">
        <f t="shared" si="1"/>
        <v>0</v>
      </c>
    </row>
    <row r="23" spans="1:10" ht="30">
      <c r="A23" s="58"/>
      <c r="B23" s="22" t="s">
        <v>129</v>
      </c>
      <c r="C23" s="57">
        <v>992</v>
      </c>
      <c r="D23" s="71" t="s">
        <v>251</v>
      </c>
      <c r="E23" s="71" t="s">
        <v>254</v>
      </c>
      <c r="F23" s="58" t="s">
        <v>210</v>
      </c>
      <c r="G23" s="66">
        <v>200</v>
      </c>
      <c r="H23" s="72">
        <v>3.8</v>
      </c>
      <c r="I23" s="74">
        <v>0</v>
      </c>
      <c r="J23" s="74">
        <f t="shared" si="1"/>
        <v>0</v>
      </c>
    </row>
    <row r="24" spans="1:10" ht="45">
      <c r="A24" s="58"/>
      <c r="B24" s="22" t="s">
        <v>30</v>
      </c>
      <c r="C24" s="57">
        <v>992</v>
      </c>
      <c r="D24" s="71" t="s">
        <v>251</v>
      </c>
      <c r="E24" s="71" t="s">
        <v>255</v>
      </c>
      <c r="F24" s="58"/>
      <c r="G24" s="66"/>
      <c r="H24" s="74">
        <f aca="true" t="shared" si="2" ref="H24:I27">H25</f>
        <v>69</v>
      </c>
      <c r="I24" s="74">
        <f t="shared" si="2"/>
        <v>17.3</v>
      </c>
      <c r="J24" s="74">
        <f t="shared" si="1"/>
        <v>25.072463768115945</v>
      </c>
    </row>
    <row r="25" spans="1:10" ht="30">
      <c r="A25" s="58"/>
      <c r="B25" s="22" t="s">
        <v>225</v>
      </c>
      <c r="C25" s="57">
        <v>992</v>
      </c>
      <c r="D25" s="71" t="s">
        <v>251</v>
      </c>
      <c r="E25" s="71" t="s">
        <v>255</v>
      </c>
      <c r="F25" s="58" t="s">
        <v>226</v>
      </c>
      <c r="G25" s="66"/>
      <c r="H25" s="74">
        <f t="shared" si="2"/>
        <v>69</v>
      </c>
      <c r="I25" s="74">
        <f t="shared" si="2"/>
        <v>17.3</v>
      </c>
      <c r="J25" s="74">
        <f t="shared" si="1"/>
        <v>25.072463768115945</v>
      </c>
    </row>
    <row r="26" spans="1:10" ht="45">
      <c r="A26" s="58"/>
      <c r="B26" s="65" t="s">
        <v>227</v>
      </c>
      <c r="C26" s="57">
        <v>992</v>
      </c>
      <c r="D26" s="71" t="s">
        <v>251</v>
      </c>
      <c r="E26" s="71" t="s">
        <v>255</v>
      </c>
      <c r="F26" s="58" t="s">
        <v>228</v>
      </c>
      <c r="G26" s="66"/>
      <c r="H26" s="74">
        <f t="shared" si="2"/>
        <v>69</v>
      </c>
      <c r="I26" s="74">
        <f t="shared" si="2"/>
        <v>17.3</v>
      </c>
      <c r="J26" s="74">
        <f t="shared" si="1"/>
        <v>25.072463768115945</v>
      </c>
    </row>
    <row r="27" spans="1:10" ht="30">
      <c r="A27" s="91"/>
      <c r="B27" s="65" t="s">
        <v>200</v>
      </c>
      <c r="C27" s="92">
        <v>992</v>
      </c>
      <c r="D27" s="71" t="s">
        <v>251</v>
      </c>
      <c r="E27" s="71" t="s">
        <v>255</v>
      </c>
      <c r="F27" s="58" t="s">
        <v>229</v>
      </c>
      <c r="G27" s="66"/>
      <c r="H27" s="74">
        <f t="shared" si="2"/>
        <v>69</v>
      </c>
      <c r="I27" s="74">
        <f t="shared" si="2"/>
        <v>17.3</v>
      </c>
      <c r="J27" s="74">
        <f t="shared" si="1"/>
        <v>25.072463768115945</v>
      </c>
    </row>
    <row r="28" spans="1:10" ht="15">
      <c r="A28" s="91"/>
      <c r="B28" s="22" t="s">
        <v>230</v>
      </c>
      <c r="C28" s="92">
        <v>992</v>
      </c>
      <c r="D28" s="71" t="s">
        <v>251</v>
      </c>
      <c r="E28" s="71" t="s">
        <v>255</v>
      </c>
      <c r="F28" s="58" t="s">
        <v>229</v>
      </c>
      <c r="G28" s="66">
        <v>500</v>
      </c>
      <c r="H28" s="72">
        <v>69</v>
      </c>
      <c r="I28" s="74">
        <v>17.3</v>
      </c>
      <c r="J28" s="74">
        <f t="shared" si="1"/>
        <v>25.072463768115945</v>
      </c>
    </row>
    <row r="29" spans="1:10" ht="31.5">
      <c r="A29" s="91"/>
      <c r="B29" s="34" t="s">
        <v>286</v>
      </c>
      <c r="C29" s="92">
        <v>992</v>
      </c>
      <c r="D29" s="71" t="s">
        <v>251</v>
      </c>
      <c r="E29" s="71" t="s">
        <v>288</v>
      </c>
      <c r="F29" s="58"/>
      <c r="G29" s="66"/>
      <c r="H29" s="72">
        <f aca="true" t="shared" si="3" ref="H29:I32">H30</f>
        <v>310</v>
      </c>
      <c r="I29" s="72">
        <f t="shared" si="3"/>
        <v>0</v>
      </c>
      <c r="J29" s="74">
        <f t="shared" si="1"/>
        <v>0</v>
      </c>
    </row>
    <row r="30" spans="1:10" ht="81.75">
      <c r="A30" s="91"/>
      <c r="B30" s="34" t="s">
        <v>289</v>
      </c>
      <c r="C30" s="92">
        <v>992</v>
      </c>
      <c r="D30" s="71" t="s">
        <v>251</v>
      </c>
      <c r="E30" s="71" t="s">
        <v>288</v>
      </c>
      <c r="F30" s="58" t="s">
        <v>197</v>
      </c>
      <c r="G30" s="66"/>
      <c r="H30" s="72">
        <f t="shared" si="3"/>
        <v>310</v>
      </c>
      <c r="I30" s="72">
        <f t="shared" si="3"/>
        <v>0</v>
      </c>
      <c r="J30" s="74">
        <f t="shared" si="1"/>
        <v>0</v>
      </c>
    </row>
    <row r="31" spans="1:10" ht="15.75">
      <c r="A31" s="91"/>
      <c r="B31" s="34" t="s">
        <v>290</v>
      </c>
      <c r="C31" s="92">
        <v>992</v>
      </c>
      <c r="D31" s="71" t="s">
        <v>251</v>
      </c>
      <c r="E31" s="71" t="s">
        <v>288</v>
      </c>
      <c r="F31" s="58" t="s">
        <v>291</v>
      </c>
      <c r="G31" s="66"/>
      <c r="H31" s="72">
        <f t="shared" si="3"/>
        <v>310</v>
      </c>
      <c r="I31" s="72">
        <f t="shared" si="3"/>
        <v>0</v>
      </c>
      <c r="J31" s="74">
        <f t="shared" si="1"/>
        <v>0</v>
      </c>
    </row>
    <row r="32" spans="1:10" ht="31.5">
      <c r="A32" s="91"/>
      <c r="B32" s="34" t="s">
        <v>200</v>
      </c>
      <c r="C32" s="92">
        <v>992</v>
      </c>
      <c r="D32" s="71" t="s">
        <v>251</v>
      </c>
      <c r="E32" s="71" t="s">
        <v>288</v>
      </c>
      <c r="F32" s="58" t="s">
        <v>292</v>
      </c>
      <c r="G32" s="66"/>
      <c r="H32" s="72">
        <f t="shared" si="3"/>
        <v>310</v>
      </c>
      <c r="I32" s="72">
        <f t="shared" si="3"/>
        <v>0</v>
      </c>
      <c r="J32" s="74">
        <f t="shared" si="1"/>
        <v>0</v>
      </c>
    </row>
    <row r="33" spans="1:10" ht="47.25">
      <c r="A33" s="91"/>
      <c r="B33" s="34" t="s">
        <v>129</v>
      </c>
      <c r="C33" s="92">
        <v>992</v>
      </c>
      <c r="D33" s="71" t="s">
        <v>251</v>
      </c>
      <c r="E33" s="71" t="s">
        <v>288</v>
      </c>
      <c r="F33" s="58" t="s">
        <v>292</v>
      </c>
      <c r="G33" s="66">
        <v>200</v>
      </c>
      <c r="H33" s="72">
        <v>310</v>
      </c>
      <c r="I33" s="74">
        <v>0</v>
      </c>
      <c r="J33" s="74">
        <f t="shared" si="1"/>
        <v>0</v>
      </c>
    </row>
    <row r="34" spans="1:10" ht="15">
      <c r="A34" s="91"/>
      <c r="B34" s="65" t="s">
        <v>31</v>
      </c>
      <c r="C34" s="92">
        <v>992</v>
      </c>
      <c r="D34" s="71" t="s">
        <v>251</v>
      </c>
      <c r="E34" s="71">
        <v>11</v>
      </c>
      <c r="F34" s="58"/>
      <c r="G34" s="58"/>
      <c r="H34" s="74">
        <f aca="true" t="shared" si="4" ref="H34:I37">H35</f>
        <v>350</v>
      </c>
      <c r="I34" s="74">
        <f t="shared" si="4"/>
        <v>0</v>
      </c>
      <c r="J34" s="74">
        <f t="shared" si="1"/>
        <v>0</v>
      </c>
    </row>
    <row r="35" spans="1:10" ht="60">
      <c r="A35" s="91"/>
      <c r="B35" s="22" t="s">
        <v>249</v>
      </c>
      <c r="C35" s="92">
        <v>992</v>
      </c>
      <c r="D35" s="71" t="s">
        <v>251</v>
      </c>
      <c r="E35" s="71">
        <v>11</v>
      </c>
      <c r="F35" s="58" t="s">
        <v>197</v>
      </c>
      <c r="G35" s="58"/>
      <c r="H35" s="74">
        <f t="shared" si="4"/>
        <v>350</v>
      </c>
      <c r="I35" s="74">
        <f t="shared" si="4"/>
        <v>0</v>
      </c>
      <c r="J35" s="74">
        <f t="shared" si="1"/>
        <v>0</v>
      </c>
    </row>
    <row r="36" spans="1:10" ht="30">
      <c r="A36" s="91"/>
      <c r="B36" s="65" t="s">
        <v>211</v>
      </c>
      <c r="C36" s="92">
        <v>992</v>
      </c>
      <c r="D36" s="71" t="s">
        <v>251</v>
      </c>
      <c r="E36" s="71">
        <v>11</v>
      </c>
      <c r="F36" s="58" t="s">
        <v>212</v>
      </c>
      <c r="G36" s="58"/>
      <c r="H36" s="74">
        <f t="shared" si="4"/>
        <v>350</v>
      </c>
      <c r="I36" s="74">
        <f t="shared" si="4"/>
        <v>0</v>
      </c>
      <c r="J36" s="74">
        <f t="shared" si="1"/>
        <v>0</v>
      </c>
    </row>
    <row r="37" spans="1:10" ht="30">
      <c r="A37" s="58"/>
      <c r="B37" s="65" t="s">
        <v>213</v>
      </c>
      <c r="C37" s="57">
        <v>992</v>
      </c>
      <c r="D37" s="71" t="s">
        <v>251</v>
      </c>
      <c r="E37" s="71">
        <v>11</v>
      </c>
      <c r="F37" s="58" t="s">
        <v>214</v>
      </c>
      <c r="G37" s="58"/>
      <c r="H37" s="74">
        <f t="shared" si="4"/>
        <v>350</v>
      </c>
      <c r="I37" s="74">
        <f t="shared" si="4"/>
        <v>0</v>
      </c>
      <c r="J37" s="74">
        <f t="shared" si="1"/>
        <v>0</v>
      </c>
    </row>
    <row r="38" spans="1:10" ht="15">
      <c r="A38" s="58"/>
      <c r="B38" s="65" t="s">
        <v>206</v>
      </c>
      <c r="C38" s="57">
        <v>992</v>
      </c>
      <c r="D38" s="71" t="s">
        <v>251</v>
      </c>
      <c r="E38" s="71">
        <v>11</v>
      </c>
      <c r="F38" s="58" t="s">
        <v>214</v>
      </c>
      <c r="G38" s="58">
        <v>800</v>
      </c>
      <c r="H38" s="72">
        <v>350</v>
      </c>
      <c r="I38" s="74">
        <v>0</v>
      </c>
      <c r="J38" s="74">
        <f t="shared" si="1"/>
        <v>0</v>
      </c>
    </row>
    <row r="39" spans="1:10" ht="15">
      <c r="A39" s="58"/>
      <c r="B39" s="65" t="s">
        <v>238</v>
      </c>
      <c r="C39" s="57">
        <v>992</v>
      </c>
      <c r="D39" s="71" t="s">
        <v>251</v>
      </c>
      <c r="E39" s="71">
        <v>13</v>
      </c>
      <c r="F39" s="58"/>
      <c r="G39" s="58"/>
      <c r="H39" s="74">
        <f aca="true" t="shared" si="5" ref="H39:I42">H40</f>
        <v>56</v>
      </c>
      <c r="I39" s="74">
        <f t="shared" si="5"/>
        <v>0</v>
      </c>
      <c r="J39" s="74">
        <f t="shared" si="1"/>
        <v>0</v>
      </c>
    </row>
    <row r="40" spans="1:10" ht="45">
      <c r="A40" s="58"/>
      <c r="B40" s="65" t="s">
        <v>287</v>
      </c>
      <c r="C40" s="57">
        <v>992</v>
      </c>
      <c r="D40" s="71" t="s">
        <v>251</v>
      </c>
      <c r="E40" s="71">
        <v>13</v>
      </c>
      <c r="F40" s="58" t="s">
        <v>125</v>
      </c>
      <c r="G40" s="58"/>
      <c r="H40" s="74">
        <f t="shared" si="5"/>
        <v>56</v>
      </c>
      <c r="I40" s="74">
        <f t="shared" si="5"/>
        <v>0</v>
      </c>
      <c r="J40" s="74">
        <f t="shared" si="1"/>
        <v>0</v>
      </c>
    </row>
    <row r="41" spans="1:10" ht="30">
      <c r="A41" s="58"/>
      <c r="B41" s="67" t="s">
        <v>126</v>
      </c>
      <c r="C41" s="57">
        <v>992</v>
      </c>
      <c r="D41" s="71" t="s">
        <v>251</v>
      </c>
      <c r="E41" s="71">
        <v>13</v>
      </c>
      <c r="F41" s="58" t="s">
        <v>127</v>
      </c>
      <c r="G41" s="58"/>
      <c r="H41" s="74">
        <f t="shared" si="5"/>
        <v>56</v>
      </c>
      <c r="I41" s="74">
        <f t="shared" si="5"/>
        <v>0</v>
      </c>
      <c r="J41" s="74">
        <f t="shared" si="1"/>
        <v>0</v>
      </c>
    </row>
    <row r="42" spans="1:10" ht="30">
      <c r="A42" s="58"/>
      <c r="B42" s="67" t="s">
        <v>293</v>
      </c>
      <c r="C42" s="57">
        <v>992</v>
      </c>
      <c r="D42" s="71" t="s">
        <v>251</v>
      </c>
      <c r="E42" s="71">
        <v>13</v>
      </c>
      <c r="F42" s="58" t="s">
        <v>128</v>
      </c>
      <c r="G42" s="58"/>
      <c r="H42" s="74">
        <f t="shared" si="5"/>
        <v>56</v>
      </c>
      <c r="I42" s="74">
        <f t="shared" si="5"/>
        <v>0</v>
      </c>
      <c r="J42" s="74">
        <f t="shared" si="1"/>
        <v>0</v>
      </c>
    </row>
    <row r="43" spans="1:10" ht="30">
      <c r="A43" s="58"/>
      <c r="B43" s="65" t="s">
        <v>129</v>
      </c>
      <c r="C43" s="57">
        <v>992</v>
      </c>
      <c r="D43" s="71" t="s">
        <v>251</v>
      </c>
      <c r="E43" s="71">
        <v>13</v>
      </c>
      <c r="F43" s="58" t="s">
        <v>128</v>
      </c>
      <c r="G43" s="58">
        <v>200</v>
      </c>
      <c r="H43" s="72">
        <v>56</v>
      </c>
      <c r="I43" s="74">
        <v>0</v>
      </c>
      <c r="J43" s="74">
        <f t="shared" si="1"/>
        <v>0</v>
      </c>
    </row>
    <row r="44" spans="1:10" ht="15">
      <c r="A44" s="60">
        <v>2</v>
      </c>
      <c r="B44" s="63" t="s">
        <v>32</v>
      </c>
      <c r="C44" s="61">
        <v>992</v>
      </c>
      <c r="D44" s="70" t="s">
        <v>253</v>
      </c>
      <c r="E44" s="70" t="s">
        <v>252</v>
      </c>
      <c r="F44" s="60"/>
      <c r="G44" s="60"/>
      <c r="H44" s="75">
        <f aca="true" t="shared" si="6" ref="H44:I48">H45</f>
        <v>221.7</v>
      </c>
      <c r="I44" s="75">
        <f t="shared" si="6"/>
        <v>92.1</v>
      </c>
      <c r="J44" s="75">
        <f t="shared" si="1"/>
        <v>41.5426251691475</v>
      </c>
    </row>
    <row r="45" spans="1:10" ht="15">
      <c r="A45" s="58"/>
      <c r="B45" s="65" t="s">
        <v>33</v>
      </c>
      <c r="C45" s="57">
        <v>992</v>
      </c>
      <c r="D45" s="71" t="s">
        <v>253</v>
      </c>
      <c r="E45" s="71" t="s">
        <v>256</v>
      </c>
      <c r="F45" s="58"/>
      <c r="G45" s="58"/>
      <c r="H45" s="74">
        <f t="shared" si="6"/>
        <v>221.7</v>
      </c>
      <c r="I45" s="74">
        <f t="shared" si="6"/>
        <v>92.1</v>
      </c>
      <c r="J45" s="74">
        <f t="shared" si="1"/>
        <v>41.5426251691475</v>
      </c>
    </row>
    <row r="46" spans="1:10" ht="45">
      <c r="A46" s="58"/>
      <c r="B46" s="65" t="s">
        <v>220</v>
      </c>
      <c r="C46" s="57">
        <v>992</v>
      </c>
      <c r="D46" s="71" t="s">
        <v>253</v>
      </c>
      <c r="E46" s="71" t="s">
        <v>256</v>
      </c>
      <c r="F46" s="58" t="s">
        <v>221</v>
      </c>
      <c r="G46" s="58"/>
      <c r="H46" s="74">
        <f t="shared" si="6"/>
        <v>221.7</v>
      </c>
      <c r="I46" s="74">
        <f t="shared" si="6"/>
        <v>92.1</v>
      </c>
      <c r="J46" s="74">
        <f t="shared" si="1"/>
        <v>41.5426251691475</v>
      </c>
    </row>
    <row r="47" spans="1:10" ht="45">
      <c r="A47" s="58"/>
      <c r="B47" s="65" t="s">
        <v>222</v>
      </c>
      <c r="C47" s="57">
        <v>992</v>
      </c>
      <c r="D47" s="71" t="s">
        <v>253</v>
      </c>
      <c r="E47" s="71" t="s">
        <v>256</v>
      </c>
      <c r="F47" s="58" t="s">
        <v>223</v>
      </c>
      <c r="G47" s="58"/>
      <c r="H47" s="74">
        <f t="shared" si="6"/>
        <v>221.7</v>
      </c>
      <c r="I47" s="74">
        <f t="shared" si="6"/>
        <v>92.1</v>
      </c>
      <c r="J47" s="74">
        <f t="shared" si="1"/>
        <v>41.5426251691475</v>
      </c>
    </row>
    <row r="48" spans="1:10" ht="45">
      <c r="A48" s="58"/>
      <c r="B48" s="65" t="s">
        <v>220</v>
      </c>
      <c r="C48" s="57">
        <v>992</v>
      </c>
      <c r="D48" s="71" t="s">
        <v>253</v>
      </c>
      <c r="E48" s="71" t="s">
        <v>256</v>
      </c>
      <c r="F48" s="58" t="s">
        <v>224</v>
      </c>
      <c r="G48" s="58"/>
      <c r="H48" s="74">
        <f t="shared" si="6"/>
        <v>221.7</v>
      </c>
      <c r="I48" s="74">
        <f t="shared" si="6"/>
        <v>92.1</v>
      </c>
      <c r="J48" s="74">
        <f t="shared" si="1"/>
        <v>41.5426251691475</v>
      </c>
    </row>
    <row r="49" spans="1:10" ht="75">
      <c r="A49" s="58"/>
      <c r="B49" s="65" t="s">
        <v>202</v>
      </c>
      <c r="C49" s="57">
        <v>992</v>
      </c>
      <c r="D49" s="71" t="s">
        <v>253</v>
      </c>
      <c r="E49" s="71" t="s">
        <v>256</v>
      </c>
      <c r="F49" s="58" t="s">
        <v>224</v>
      </c>
      <c r="G49" s="58">
        <v>100</v>
      </c>
      <c r="H49" s="72">
        <v>221.7</v>
      </c>
      <c r="I49" s="74">
        <v>92.1</v>
      </c>
      <c r="J49" s="74">
        <f t="shared" si="1"/>
        <v>41.5426251691475</v>
      </c>
    </row>
    <row r="50" spans="1:10" ht="29.25">
      <c r="A50" s="62">
        <v>3</v>
      </c>
      <c r="B50" s="63" t="s">
        <v>34</v>
      </c>
      <c r="C50" s="61">
        <v>992</v>
      </c>
      <c r="D50" s="70" t="s">
        <v>256</v>
      </c>
      <c r="E50" s="70" t="s">
        <v>252</v>
      </c>
      <c r="F50" s="60"/>
      <c r="G50" s="60"/>
      <c r="H50" s="75">
        <f aca="true" t="shared" si="7" ref="H50:I55">H51</f>
        <v>2</v>
      </c>
      <c r="I50" s="75">
        <f t="shared" si="7"/>
        <v>0</v>
      </c>
      <c r="J50" s="75">
        <f t="shared" si="1"/>
        <v>0</v>
      </c>
    </row>
    <row r="51" spans="1:10" ht="30">
      <c r="A51" s="58"/>
      <c r="B51" s="65" t="s">
        <v>36</v>
      </c>
      <c r="C51" s="57">
        <v>992</v>
      </c>
      <c r="D51" s="71" t="s">
        <v>256</v>
      </c>
      <c r="E51" s="71">
        <v>14</v>
      </c>
      <c r="F51" s="58"/>
      <c r="G51" s="58"/>
      <c r="H51" s="74">
        <f t="shared" si="7"/>
        <v>2</v>
      </c>
      <c r="I51" s="74">
        <f t="shared" si="7"/>
        <v>0</v>
      </c>
      <c r="J51" s="74">
        <f t="shared" si="1"/>
        <v>0</v>
      </c>
    </row>
    <row r="52" spans="1:10" ht="45">
      <c r="A52" s="58"/>
      <c r="B52" s="65" t="s">
        <v>130</v>
      </c>
      <c r="C52" s="57">
        <v>992</v>
      </c>
      <c r="D52" s="71" t="s">
        <v>256</v>
      </c>
      <c r="E52" s="71">
        <v>14</v>
      </c>
      <c r="F52" s="58" t="s">
        <v>131</v>
      </c>
      <c r="G52" s="58"/>
      <c r="H52" s="74">
        <f t="shared" si="7"/>
        <v>2</v>
      </c>
      <c r="I52" s="74">
        <f t="shared" si="7"/>
        <v>0</v>
      </c>
      <c r="J52" s="74">
        <f t="shared" si="1"/>
        <v>0</v>
      </c>
    </row>
    <row r="53" spans="1:10" ht="30">
      <c r="A53" s="58"/>
      <c r="B53" s="65" t="s">
        <v>126</v>
      </c>
      <c r="C53" s="57">
        <v>992</v>
      </c>
      <c r="D53" s="71" t="s">
        <v>256</v>
      </c>
      <c r="E53" s="71">
        <v>14</v>
      </c>
      <c r="F53" s="58" t="s">
        <v>132</v>
      </c>
      <c r="G53" s="58"/>
      <c r="H53" s="74">
        <f t="shared" si="7"/>
        <v>2</v>
      </c>
      <c r="I53" s="74">
        <f t="shared" si="7"/>
        <v>0</v>
      </c>
      <c r="J53" s="74">
        <f t="shared" si="1"/>
        <v>0</v>
      </c>
    </row>
    <row r="54" spans="1:10" ht="45">
      <c r="A54" s="58"/>
      <c r="B54" s="65" t="s">
        <v>133</v>
      </c>
      <c r="C54" s="57">
        <v>992</v>
      </c>
      <c r="D54" s="71" t="s">
        <v>256</v>
      </c>
      <c r="E54" s="71">
        <v>14</v>
      </c>
      <c r="F54" s="58" t="s">
        <v>134</v>
      </c>
      <c r="G54" s="58"/>
      <c r="H54" s="74">
        <f t="shared" si="7"/>
        <v>2</v>
      </c>
      <c r="I54" s="74">
        <f t="shared" si="7"/>
        <v>0</v>
      </c>
      <c r="J54" s="74">
        <f t="shared" si="1"/>
        <v>0</v>
      </c>
    </row>
    <row r="55" spans="1:10" ht="45">
      <c r="A55" s="58"/>
      <c r="B55" s="65" t="s">
        <v>135</v>
      </c>
      <c r="C55" s="57">
        <v>992</v>
      </c>
      <c r="D55" s="71" t="s">
        <v>256</v>
      </c>
      <c r="E55" s="71">
        <v>14</v>
      </c>
      <c r="F55" s="58" t="s">
        <v>136</v>
      </c>
      <c r="G55" s="58"/>
      <c r="H55" s="74">
        <f t="shared" si="7"/>
        <v>2</v>
      </c>
      <c r="I55" s="74">
        <f t="shared" si="7"/>
        <v>0</v>
      </c>
      <c r="J55" s="74">
        <f t="shared" si="1"/>
        <v>0</v>
      </c>
    </row>
    <row r="56" spans="1:10" ht="30">
      <c r="A56" s="58"/>
      <c r="B56" s="65" t="s">
        <v>129</v>
      </c>
      <c r="C56" s="57">
        <v>992</v>
      </c>
      <c r="D56" s="71" t="s">
        <v>256</v>
      </c>
      <c r="E56" s="71">
        <v>14</v>
      </c>
      <c r="F56" s="58" t="s">
        <v>136</v>
      </c>
      <c r="G56" s="58">
        <v>200</v>
      </c>
      <c r="H56" s="72">
        <v>2</v>
      </c>
      <c r="I56" s="74">
        <v>0</v>
      </c>
      <c r="J56" s="74">
        <f t="shared" si="1"/>
        <v>0</v>
      </c>
    </row>
    <row r="57" spans="1:10" ht="15">
      <c r="A57" s="60">
        <v>4</v>
      </c>
      <c r="B57" s="63" t="s">
        <v>37</v>
      </c>
      <c r="C57" s="61">
        <v>992</v>
      </c>
      <c r="D57" s="70" t="s">
        <v>254</v>
      </c>
      <c r="E57" s="70" t="s">
        <v>252</v>
      </c>
      <c r="F57" s="68"/>
      <c r="G57" s="60"/>
      <c r="H57" s="75">
        <f>H58+H63+H76</f>
        <v>6131.999999999999</v>
      </c>
      <c r="I57" s="75">
        <f>I58+I63+I76</f>
        <v>797.5999999999999</v>
      </c>
      <c r="J57" s="75">
        <f t="shared" si="1"/>
        <v>13.007175472928898</v>
      </c>
    </row>
    <row r="58" spans="1:10" ht="15">
      <c r="A58" s="60"/>
      <c r="B58" s="65" t="s">
        <v>318</v>
      </c>
      <c r="C58" s="57">
        <v>992</v>
      </c>
      <c r="D58" s="71" t="s">
        <v>254</v>
      </c>
      <c r="E58" s="71" t="s">
        <v>251</v>
      </c>
      <c r="F58" s="119"/>
      <c r="G58" s="58"/>
      <c r="H58" s="74">
        <f>H59</f>
        <v>55</v>
      </c>
      <c r="I58" s="74">
        <f>I59</f>
        <v>0</v>
      </c>
      <c r="J58" s="74">
        <f t="shared" si="1"/>
        <v>0</v>
      </c>
    </row>
    <row r="59" spans="1:10" ht="30">
      <c r="A59" s="60"/>
      <c r="B59" s="65" t="s">
        <v>319</v>
      </c>
      <c r="C59" s="57">
        <v>992</v>
      </c>
      <c r="D59" s="71" t="s">
        <v>254</v>
      </c>
      <c r="E59" s="71" t="s">
        <v>251</v>
      </c>
      <c r="F59" s="119" t="s">
        <v>320</v>
      </c>
      <c r="G59" s="58"/>
      <c r="H59" s="74">
        <f>H60</f>
        <v>55</v>
      </c>
      <c r="I59" s="74">
        <f>I60</f>
        <v>0</v>
      </c>
      <c r="J59" s="74">
        <f t="shared" si="1"/>
        <v>0</v>
      </c>
    </row>
    <row r="60" spans="1:10" ht="30">
      <c r="A60" s="60"/>
      <c r="B60" s="65" t="s">
        <v>321</v>
      </c>
      <c r="C60" s="57">
        <v>992</v>
      </c>
      <c r="D60" s="71" t="s">
        <v>254</v>
      </c>
      <c r="E60" s="71" t="s">
        <v>251</v>
      </c>
      <c r="F60" s="119" t="s">
        <v>322</v>
      </c>
      <c r="G60" s="58"/>
      <c r="H60" s="74">
        <f>H61</f>
        <v>55</v>
      </c>
      <c r="I60" s="74">
        <f>I61</f>
        <v>0</v>
      </c>
      <c r="J60" s="74">
        <f t="shared" si="1"/>
        <v>0</v>
      </c>
    </row>
    <row r="61" spans="1:10" ht="45">
      <c r="A61" s="60"/>
      <c r="B61" s="65" t="s">
        <v>323</v>
      </c>
      <c r="C61" s="57">
        <v>992</v>
      </c>
      <c r="D61" s="71" t="s">
        <v>254</v>
      </c>
      <c r="E61" s="71" t="s">
        <v>251</v>
      </c>
      <c r="F61" s="119" t="s">
        <v>324</v>
      </c>
      <c r="G61" s="58"/>
      <c r="H61" s="74">
        <f>H62</f>
        <v>55</v>
      </c>
      <c r="I61" s="74">
        <f>I62</f>
        <v>0</v>
      </c>
      <c r="J61" s="74">
        <f t="shared" si="1"/>
        <v>0</v>
      </c>
    </row>
    <row r="62" spans="1:10" ht="75">
      <c r="A62" s="60"/>
      <c r="B62" s="65" t="s">
        <v>202</v>
      </c>
      <c r="C62" s="57">
        <v>992</v>
      </c>
      <c r="D62" s="71" t="s">
        <v>254</v>
      </c>
      <c r="E62" s="71" t="s">
        <v>251</v>
      </c>
      <c r="F62" s="119" t="s">
        <v>324</v>
      </c>
      <c r="G62" s="58">
        <v>100</v>
      </c>
      <c r="H62" s="74">
        <v>55</v>
      </c>
      <c r="I62" s="74">
        <v>0</v>
      </c>
      <c r="J62" s="74">
        <f t="shared" si="1"/>
        <v>0</v>
      </c>
    </row>
    <row r="63" spans="1:10" ht="15">
      <c r="A63" s="58"/>
      <c r="B63" s="65" t="s">
        <v>38</v>
      </c>
      <c r="C63" s="57">
        <v>992</v>
      </c>
      <c r="D63" s="71" t="s">
        <v>254</v>
      </c>
      <c r="E63" s="71" t="s">
        <v>257</v>
      </c>
      <c r="F63" s="58"/>
      <c r="G63" s="58"/>
      <c r="H63" s="74">
        <f>H64</f>
        <v>5590.099999999999</v>
      </c>
      <c r="I63" s="74">
        <f>I64</f>
        <v>786.1999999999999</v>
      </c>
      <c r="J63" s="74">
        <f t="shared" si="1"/>
        <v>14.06414912076707</v>
      </c>
    </row>
    <row r="64" spans="1:10" ht="45">
      <c r="A64" s="58"/>
      <c r="B64" s="65" t="s">
        <v>239</v>
      </c>
      <c r="C64" s="57">
        <v>992</v>
      </c>
      <c r="D64" s="71" t="s">
        <v>254</v>
      </c>
      <c r="E64" s="71" t="s">
        <v>257</v>
      </c>
      <c r="F64" s="58" t="s">
        <v>138</v>
      </c>
      <c r="G64" s="58"/>
      <c r="H64" s="74">
        <f>H65</f>
        <v>5590.099999999999</v>
      </c>
      <c r="I64" s="74">
        <f>I65</f>
        <v>786.1999999999999</v>
      </c>
      <c r="J64" s="74">
        <f t="shared" si="1"/>
        <v>14.06414912076707</v>
      </c>
    </row>
    <row r="65" spans="1:10" ht="30">
      <c r="A65" s="58"/>
      <c r="B65" s="65" t="s">
        <v>126</v>
      </c>
      <c r="C65" s="57">
        <v>992</v>
      </c>
      <c r="D65" s="71" t="s">
        <v>254</v>
      </c>
      <c r="E65" s="71" t="s">
        <v>257</v>
      </c>
      <c r="F65" s="58" t="s">
        <v>139</v>
      </c>
      <c r="G65" s="58"/>
      <c r="H65" s="74">
        <f>H66+H73</f>
        <v>5590.099999999999</v>
      </c>
      <c r="I65" s="74">
        <f>I66+I73</f>
        <v>786.1999999999999</v>
      </c>
      <c r="J65" s="74">
        <f t="shared" si="1"/>
        <v>14.06414912076707</v>
      </c>
    </row>
    <row r="66" spans="1:10" ht="30">
      <c r="A66" s="58"/>
      <c r="B66" s="65" t="s">
        <v>140</v>
      </c>
      <c r="C66" s="57">
        <v>992</v>
      </c>
      <c r="D66" s="71" t="s">
        <v>254</v>
      </c>
      <c r="E66" s="71" t="s">
        <v>257</v>
      </c>
      <c r="F66" s="58" t="s">
        <v>141</v>
      </c>
      <c r="G66" s="58"/>
      <c r="H66" s="74">
        <f>H67+H69+H71</f>
        <v>5458.099999999999</v>
      </c>
      <c r="I66" s="74">
        <f>I67+I69+I71</f>
        <v>695.9</v>
      </c>
      <c r="J66" s="74">
        <f t="shared" si="1"/>
        <v>12.74985800919734</v>
      </c>
    </row>
    <row r="67" spans="1:10" ht="45">
      <c r="A67" s="58"/>
      <c r="B67" s="65" t="s">
        <v>142</v>
      </c>
      <c r="C67" s="57">
        <v>992</v>
      </c>
      <c r="D67" s="71" t="s">
        <v>254</v>
      </c>
      <c r="E67" s="71" t="s">
        <v>257</v>
      </c>
      <c r="F67" s="58" t="s">
        <v>143</v>
      </c>
      <c r="G67" s="58"/>
      <c r="H67" s="74">
        <f>H68</f>
        <v>2188.7</v>
      </c>
      <c r="I67" s="74">
        <f>I68</f>
        <v>695.9</v>
      </c>
      <c r="J67" s="74">
        <f t="shared" si="1"/>
        <v>31.795129528944123</v>
      </c>
    </row>
    <row r="68" spans="1:10" ht="30">
      <c r="A68" s="58"/>
      <c r="B68" s="65" t="s">
        <v>129</v>
      </c>
      <c r="C68" s="57">
        <v>992</v>
      </c>
      <c r="D68" s="71" t="s">
        <v>254</v>
      </c>
      <c r="E68" s="71" t="s">
        <v>257</v>
      </c>
      <c r="F68" s="58" t="s">
        <v>143</v>
      </c>
      <c r="G68" s="58">
        <v>200</v>
      </c>
      <c r="H68" s="72">
        <v>2188.7</v>
      </c>
      <c r="I68" s="74">
        <v>695.9</v>
      </c>
      <c r="J68" s="74">
        <f t="shared" si="1"/>
        <v>31.795129528944123</v>
      </c>
    </row>
    <row r="69" spans="1:10" ht="120" customHeight="1">
      <c r="A69" s="58"/>
      <c r="B69" s="65" t="s">
        <v>144</v>
      </c>
      <c r="C69" s="57">
        <v>992</v>
      </c>
      <c r="D69" s="71" t="s">
        <v>254</v>
      </c>
      <c r="E69" s="71" t="s">
        <v>257</v>
      </c>
      <c r="F69" s="58" t="s">
        <v>325</v>
      </c>
      <c r="G69" s="58"/>
      <c r="H69" s="74">
        <f>H70</f>
        <v>3138.6</v>
      </c>
      <c r="I69" s="74">
        <f>I70</f>
        <v>0</v>
      </c>
      <c r="J69" s="74">
        <f t="shared" si="1"/>
        <v>0</v>
      </c>
    </row>
    <row r="70" spans="1:10" ht="30" customHeight="1">
      <c r="A70" s="58"/>
      <c r="B70" s="65" t="s">
        <v>129</v>
      </c>
      <c r="C70" s="57">
        <v>992</v>
      </c>
      <c r="D70" s="71" t="s">
        <v>254</v>
      </c>
      <c r="E70" s="71" t="s">
        <v>257</v>
      </c>
      <c r="F70" s="58" t="s">
        <v>325</v>
      </c>
      <c r="G70" s="58">
        <v>200</v>
      </c>
      <c r="H70" s="72">
        <v>3138.6</v>
      </c>
      <c r="I70" s="74">
        <v>0</v>
      </c>
      <c r="J70" s="74">
        <f t="shared" si="1"/>
        <v>0</v>
      </c>
    </row>
    <row r="71" spans="1:10" ht="120" customHeight="1">
      <c r="A71" s="58"/>
      <c r="B71" s="65" t="s">
        <v>145</v>
      </c>
      <c r="C71" s="57">
        <v>992</v>
      </c>
      <c r="D71" s="71" t="s">
        <v>254</v>
      </c>
      <c r="E71" s="71" t="s">
        <v>257</v>
      </c>
      <c r="F71" s="58" t="s">
        <v>325</v>
      </c>
      <c r="G71" s="58"/>
      <c r="H71" s="74">
        <f>H72</f>
        <v>130.8</v>
      </c>
      <c r="I71" s="74">
        <f>I72</f>
        <v>0</v>
      </c>
      <c r="J71" s="74">
        <f t="shared" si="1"/>
        <v>0</v>
      </c>
    </row>
    <row r="72" spans="1:10" ht="30" customHeight="1">
      <c r="A72" s="58"/>
      <c r="B72" s="65" t="s">
        <v>129</v>
      </c>
      <c r="C72" s="57">
        <v>992</v>
      </c>
      <c r="D72" s="71" t="s">
        <v>254</v>
      </c>
      <c r="E72" s="71" t="s">
        <v>257</v>
      </c>
      <c r="F72" s="58" t="s">
        <v>325</v>
      </c>
      <c r="G72" s="58">
        <v>200</v>
      </c>
      <c r="H72" s="72">
        <v>130.8</v>
      </c>
      <c r="I72" s="74">
        <v>0</v>
      </c>
      <c r="J72" s="74">
        <f t="shared" si="1"/>
        <v>0</v>
      </c>
    </row>
    <row r="73" spans="1:10" ht="15">
      <c r="A73" s="60"/>
      <c r="B73" s="65" t="s">
        <v>146</v>
      </c>
      <c r="C73" s="57">
        <v>992</v>
      </c>
      <c r="D73" s="71" t="s">
        <v>254</v>
      </c>
      <c r="E73" s="71" t="s">
        <v>257</v>
      </c>
      <c r="F73" s="58" t="s">
        <v>147</v>
      </c>
      <c r="G73" s="58"/>
      <c r="H73" s="74">
        <f>H74</f>
        <v>132</v>
      </c>
      <c r="I73" s="74">
        <f>I74</f>
        <v>90.3</v>
      </c>
      <c r="J73" s="74">
        <f t="shared" si="1"/>
        <v>68.4090909090909</v>
      </c>
    </row>
    <row r="74" spans="1:10" ht="30">
      <c r="A74" s="60"/>
      <c r="B74" s="65" t="s">
        <v>148</v>
      </c>
      <c r="C74" s="57">
        <v>992</v>
      </c>
      <c r="D74" s="71" t="s">
        <v>254</v>
      </c>
      <c r="E74" s="71" t="s">
        <v>257</v>
      </c>
      <c r="F74" s="58" t="s">
        <v>149</v>
      </c>
      <c r="G74" s="58"/>
      <c r="H74" s="74">
        <f>H75</f>
        <v>132</v>
      </c>
      <c r="I74" s="74">
        <f>I75</f>
        <v>90.3</v>
      </c>
      <c r="J74" s="74">
        <f t="shared" si="1"/>
        <v>68.4090909090909</v>
      </c>
    </row>
    <row r="75" spans="1:10" ht="30">
      <c r="A75" s="58"/>
      <c r="B75" s="93" t="s">
        <v>129</v>
      </c>
      <c r="C75" s="57">
        <v>992</v>
      </c>
      <c r="D75" s="71" t="s">
        <v>254</v>
      </c>
      <c r="E75" s="71" t="s">
        <v>257</v>
      </c>
      <c r="F75" s="58" t="s">
        <v>149</v>
      </c>
      <c r="G75" s="58">
        <v>200</v>
      </c>
      <c r="H75" s="72">
        <v>132</v>
      </c>
      <c r="I75" s="74">
        <v>90.3</v>
      </c>
      <c r="J75" s="74">
        <f t="shared" si="1"/>
        <v>68.4090909090909</v>
      </c>
    </row>
    <row r="76" spans="1:10" ht="31.5">
      <c r="A76" s="91"/>
      <c r="B76" s="95" t="s">
        <v>39</v>
      </c>
      <c r="C76" s="57">
        <v>992</v>
      </c>
      <c r="D76" s="71" t="s">
        <v>254</v>
      </c>
      <c r="E76" s="71" t="s">
        <v>297</v>
      </c>
      <c r="F76" s="58"/>
      <c r="G76" s="58"/>
      <c r="H76" s="72">
        <f aca="true" t="shared" si="8" ref="H76:I79">H77</f>
        <v>486.9</v>
      </c>
      <c r="I76" s="72">
        <f t="shared" si="8"/>
        <v>11.4</v>
      </c>
      <c r="J76" s="74">
        <f t="shared" si="1"/>
        <v>2.341343191620456</v>
      </c>
    </row>
    <row r="77" spans="1:10" ht="31.5">
      <c r="A77" s="91"/>
      <c r="B77" s="95" t="s">
        <v>294</v>
      </c>
      <c r="C77" s="57">
        <v>992</v>
      </c>
      <c r="D77" s="71" t="s">
        <v>254</v>
      </c>
      <c r="E77" s="71" t="s">
        <v>297</v>
      </c>
      <c r="F77" s="58" t="s">
        <v>298</v>
      </c>
      <c r="G77" s="58"/>
      <c r="H77" s="72">
        <f t="shared" si="8"/>
        <v>486.9</v>
      </c>
      <c r="I77" s="72">
        <f t="shared" si="8"/>
        <v>11.4</v>
      </c>
      <c r="J77" s="74">
        <f t="shared" si="1"/>
        <v>2.341343191620456</v>
      </c>
    </row>
    <row r="78" spans="1:10" ht="31.5">
      <c r="A78" s="91"/>
      <c r="B78" s="95" t="s">
        <v>295</v>
      </c>
      <c r="C78" s="57">
        <v>992</v>
      </c>
      <c r="D78" s="71" t="s">
        <v>254</v>
      </c>
      <c r="E78" s="71" t="s">
        <v>297</v>
      </c>
      <c r="F78" s="58" t="s">
        <v>299</v>
      </c>
      <c r="G78" s="58"/>
      <c r="H78" s="72">
        <f t="shared" si="8"/>
        <v>486.9</v>
      </c>
      <c r="I78" s="72">
        <f t="shared" si="8"/>
        <v>11.4</v>
      </c>
      <c r="J78" s="74">
        <f t="shared" si="1"/>
        <v>2.341343191620456</v>
      </c>
    </row>
    <row r="79" spans="1:10" ht="31.5">
      <c r="A79" s="91"/>
      <c r="B79" s="95" t="s">
        <v>296</v>
      </c>
      <c r="C79" s="57">
        <v>992</v>
      </c>
      <c r="D79" s="71" t="s">
        <v>254</v>
      </c>
      <c r="E79" s="71" t="s">
        <v>297</v>
      </c>
      <c r="F79" s="58" t="s">
        <v>300</v>
      </c>
      <c r="G79" s="58"/>
      <c r="H79" s="72">
        <f t="shared" si="8"/>
        <v>486.9</v>
      </c>
      <c r="I79" s="72">
        <f t="shared" si="8"/>
        <v>11.4</v>
      </c>
      <c r="J79" s="74">
        <f t="shared" si="1"/>
        <v>2.341343191620456</v>
      </c>
    </row>
    <row r="80" spans="1:10" ht="47.25">
      <c r="A80" s="91"/>
      <c r="B80" s="95" t="s">
        <v>129</v>
      </c>
      <c r="C80" s="57">
        <v>992</v>
      </c>
      <c r="D80" s="71" t="s">
        <v>254</v>
      </c>
      <c r="E80" s="71" t="s">
        <v>297</v>
      </c>
      <c r="F80" s="58" t="s">
        <v>300</v>
      </c>
      <c r="G80" s="58">
        <v>200</v>
      </c>
      <c r="H80" s="72">
        <v>486.9</v>
      </c>
      <c r="I80" s="74">
        <v>11.4</v>
      </c>
      <c r="J80" s="74">
        <f t="shared" si="1"/>
        <v>2.341343191620456</v>
      </c>
    </row>
    <row r="81" spans="1:10" ht="15">
      <c r="A81" s="60">
        <v>5</v>
      </c>
      <c r="B81" s="94" t="s">
        <v>40</v>
      </c>
      <c r="C81" s="61">
        <v>992</v>
      </c>
      <c r="D81" s="70" t="s">
        <v>258</v>
      </c>
      <c r="E81" s="70" t="s">
        <v>252</v>
      </c>
      <c r="F81" s="60"/>
      <c r="G81" s="60"/>
      <c r="H81" s="75">
        <f>H82+H87</f>
        <v>2328.2</v>
      </c>
      <c r="I81" s="75">
        <f>I82+I87</f>
        <v>494.9</v>
      </c>
      <c r="J81" s="75">
        <f t="shared" si="1"/>
        <v>21.256764882742033</v>
      </c>
    </row>
    <row r="82" spans="1:10" ht="15">
      <c r="A82" s="58"/>
      <c r="B82" s="65" t="s">
        <v>41</v>
      </c>
      <c r="C82" s="57">
        <v>992</v>
      </c>
      <c r="D82" s="71" t="s">
        <v>258</v>
      </c>
      <c r="E82" s="71" t="s">
        <v>253</v>
      </c>
      <c r="F82" s="58"/>
      <c r="G82" s="58"/>
      <c r="H82" s="74">
        <f aca="true" t="shared" si="9" ref="H82:I84">H83</f>
        <v>400</v>
      </c>
      <c r="I82" s="74">
        <f t="shared" si="9"/>
        <v>0</v>
      </c>
      <c r="J82" s="74">
        <f t="shared" si="1"/>
        <v>0</v>
      </c>
    </row>
    <row r="83" spans="1:10" ht="30">
      <c r="A83" s="58"/>
      <c r="B83" s="65" t="s">
        <v>240</v>
      </c>
      <c r="C83" s="57">
        <v>992</v>
      </c>
      <c r="D83" s="71" t="s">
        <v>258</v>
      </c>
      <c r="E83" s="71" t="s">
        <v>253</v>
      </c>
      <c r="F83" s="58" t="s">
        <v>151</v>
      </c>
      <c r="G83" s="58"/>
      <c r="H83" s="74">
        <f t="shared" si="9"/>
        <v>400</v>
      </c>
      <c r="I83" s="74">
        <f t="shared" si="9"/>
        <v>0</v>
      </c>
      <c r="J83" s="74">
        <f t="shared" si="1"/>
        <v>0</v>
      </c>
    </row>
    <row r="84" spans="1:10" ht="30">
      <c r="A84" s="58"/>
      <c r="B84" s="67" t="s">
        <v>126</v>
      </c>
      <c r="C84" s="57">
        <v>992</v>
      </c>
      <c r="D84" s="71" t="s">
        <v>258</v>
      </c>
      <c r="E84" s="71" t="s">
        <v>253</v>
      </c>
      <c r="F84" s="58" t="s">
        <v>152</v>
      </c>
      <c r="G84" s="58"/>
      <c r="H84" s="74">
        <f t="shared" si="9"/>
        <v>400</v>
      </c>
      <c r="I84" s="74">
        <f t="shared" si="9"/>
        <v>0</v>
      </c>
      <c r="J84" s="74">
        <f t="shared" si="1"/>
        <v>0</v>
      </c>
    </row>
    <row r="85" spans="1:10" ht="15">
      <c r="A85" s="58"/>
      <c r="B85" s="67" t="s">
        <v>301</v>
      </c>
      <c r="C85" s="57">
        <v>992</v>
      </c>
      <c r="D85" s="71" t="s">
        <v>258</v>
      </c>
      <c r="E85" s="71" t="s">
        <v>253</v>
      </c>
      <c r="F85" s="58" t="s">
        <v>153</v>
      </c>
      <c r="G85" s="58"/>
      <c r="H85" s="74">
        <f>H86</f>
        <v>400</v>
      </c>
      <c r="I85" s="74">
        <f>I86</f>
        <v>0</v>
      </c>
      <c r="J85" s="74">
        <f t="shared" si="1"/>
        <v>0</v>
      </c>
    </row>
    <row r="86" spans="1:10" ht="30">
      <c r="A86" s="58"/>
      <c r="B86" s="65" t="s">
        <v>129</v>
      </c>
      <c r="C86" s="57">
        <v>992</v>
      </c>
      <c r="D86" s="71" t="s">
        <v>258</v>
      </c>
      <c r="E86" s="71" t="s">
        <v>253</v>
      </c>
      <c r="F86" s="58" t="s">
        <v>153</v>
      </c>
      <c r="G86" s="58">
        <v>200</v>
      </c>
      <c r="H86" s="72">
        <v>400</v>
      </c>
      <c r="I86" s="74">
        <v>0</v>
      </c>
      <c r="J86" s="74">
        <f t="shared" si="1"/>
        <v>0</v>
      </c>
    </row>
    <row r="87" spans="1:10" ht="15">
      <c r="A87" s="58"/>
      <c r="B87" s="65" t="s">
        <v>42</v>
      </c>
      <c r="C87" s="57">
        <v>992</v>
      </c>
      <c r="D87" s="71" t="s">
        <v>258</v>
      </c>
      <c r="E87" s="71" t="s">
        <v>256</v>
      </c>
      <c r="F87" s="58"/>
      <c r="G87" s="58"/>
      <c r="H87" s="74">
        <f>H88</f>
        <v>1928.2</v>
      </c>
      <c r="I87" s="74">
        <f>I88</f>
        <v>494.9</v>
      </c>
      <c r="J87" s="74">
        <f aca="true" t="shared" si="10" ref="J87:J132">I87/H87*100</f>
        <v>25.666424644746392</v>
      </c>
    </row>
    <row r="88" spans="1:10" ht="30">
      <c r="A88" s="60"/>
      <c r="B88" s="65" t="s">
        <v>241</v>
      </c>
      <c r="C88" s="57">
        <v>992</v>
      </c>
      <c r="D88" s="71" t="s">
        <v>258</v>
      </c>
      <c r="E88" s="71" t="s">
        <v>256</v>
      </c>
      <c r="F88" s="58" t="s">
        <v>155</v>
      </c>
      <c r="G88" s="58"/>
      <c r="H88" s="74">
        <f>H89+H92</f>
        <v>1928.2</v>
      </c>
      <c r="I88" s="74">
        <f>I89+I92</f>
        <v>494.9</v>
      </c>
      <c r="J88" s="74">
        <f t="shared" si="10"/>
        <v>25.666424644746392</v>
      </c>
    </row>
    <row r="89" spans="1:10" ht="45">
      <c r="A89" s="60"/>
      <c r="B89" s="65" t="s">
        <v>156</v>
      </c>
      <c r="C89" s="57">
        <v>992</v>
      </c>
      <c r="D89" s="71" t="s">
        <v>258</v>
      </c>
      <c r="E89" s="71" t="s">
        <v>256</v>
      </c>
      <c r="F89" s="58" t="s">
        <v>157</v>
      </c>
      <c r="G89" s="58"/>
      <c r="H89" s="74">
        <f>H90</f>
        <v>50</v>
      </c>
      <c r="I89" s="74">
        <f>I90</f>
        <v>32.3</v>
      </c>
      <c r="J89" s="74">
        <f t="shared" si="10"/>
        <v>64.6</v>
      </c>
    </row>
    <row r="90" spans="1:10" ht="45">
      <c r="A90" s="60"/>
      <c r="B90" s="65" t="s">
        <v>250</v>
      </c>
      <c r="C90" s="57">
        <v>992</v>
      </c>
      <c r="D90" s="71" t="s">
        <v>258</v>
      </c>
      <c r="E90" s="71" t="s">
        <v>256</v>
      </c>
      <c r="F90" s="58" t="s">
        <v>158</v>
      </c>
      <c r="G90" s="58"/>
      <c r="H90" s="74">
        <f>H91</f>
        <v>50</v>
      </c>
      <c r="I90" s="74">
        <f>I91</f>
        <v>32.3</v>
      </c>
      <c r="J90" s="74">
        <f t="shared" si="10"/>
        <v>64.6</v>
      </c>
    </row>
    <row r="91" spans="1:10" ht="30">
      <c r="A91" s="60"/>
      <c r="B91" s="65" t="s">
        <v>129</v>
      </c>
      <c r="C91" s="57">
        <v>992</v>
      </c>
      <c r="D91" s="71" t="s">
        <v>258</v>
      </c>
      <c r="E91" s="71" t="s">
        <v>256</v>
      </c>
      <c r="F91" s="58" t="s">
        <v>158</v>
      </c>
      <c r="G91" s="58">
        <v>200</v>
      </c>
      <c r="H91" s="72">
        <v>50</v>
      </c>
      <c r="I91" s="74">
        <v>32.3</v>
      </c>
      <c r="J91" s="74">
        <f t="shared" si="10"/>
        <v>64.6</v>
      </c>
    </row>
    <row r="92" spans="1:10" ht="30">
      <c r="A92" s="60"/>
      <c r="B92" s="65" t="s">
        <v>126</v>
      </c>
      <c r="C92" s="57">
        <v>992</v>
      </c>
      <c r="D92" s="71" t="s">
        <v>258</v>
      </c>
      <c r="E92" s="71" t="s">
        <v>256</v>
      </c>
      <c r="F92" s="58" t="s">
        <v>159</v>
      </c>
      <c r="G92" s="58"/>
      <c r="H92" s="74">
        <f>H93+H95+H97</f>
        <v>1878.2</v>
      </c>
      <c r="I92" s="74">
        <f>I93+I95+I97</f>
        <v>462.59999999999997</v>
      </c>
      <c r="J92" s="74">
        <f t="shared" si="10"/>
        <v>24.62996485997231</v>
      </c>
    </row>
    <row r="93" spans="1:10" ht="31.5" customHeight="1">
      <c r="A93" s="58"/>
      <c r="B93" s="65" t="s">
        <v>160</v>
      </c>
      <c r="C93" s="57">
        <v>992</v>
      </c>
      <c r="D93" s="71" t="s">
        <v>258</v>
      </c>
      <c r="E93" s="71" t="s">
        <v>256</v>
      </c>
      <c r="F93" s="58" t="s">
        <v>161</v>
      </c>
      <c r="G93" s="58"/>
      <c r="H93" s="74">
        <f>H94</f>
        <v>250</v>
      </c>
      <c r="I93" s="74">
        <f>I94</f>
        <v>115.6</v>
      </c>
      <c r="J93" s="74">
        <f t="shared" si="10"/>
        <v>46.239999999999995</v>
      </c>
    </row>
    <row r="94" spans="1:10" ht="30">
      <c r="A94" s="58"/>
      <c r="B94" s="65" t="s">
        <v>129</v>
      </c>
      <c r="C94" s="57">
        <v>992</v>
      </c>
      <c r="D94" s="71" t="s">
        <v>258</v>
      </c>
      <c r="E94" s="71" t="s">
        <v>256</v>
      </c>
      <c r="F94" s="58" t="s">
        <v>161</v>
      </c>
      <c r="G94" s="58">
        <v>200</v>
      </c>
      <c r="H94" s="72">
        <v>250</v>
      </c>
      <c r="I94" s="74">
        <v>115.6</v>
      </c>
      <c r="J94" s="74">
        <f t="shared" si="10"/>
        <v>46.239999999999995</v>
      </c>
    </row>
    <row r="95" spans="1:10" ht="30">
      <c r="A95" s="58"/>
      <c r="B95" s="65" t="s">
        <v>162</v>
      </c>
      <c r="C95" s="57">
        <v>992</v>
      </c>
      <c r="D95" s="71" t="s">
        <v>258</v>
      </c>
      <c r="E95" s="71" t="s">
        <v>256</v>
      </c>
      <c r="F95" s="58" t="s">
        <v>163</v>
      </c>
      <c r="G95" s="58"/>
      <c r="H95" s="74">
        <f>H96</f>
        <v>1568.2</v>
      </c>
      <c r="I95" s="74">
        <f>I96</f>
        <v>332.3</v>
      </c>
      <c r="J95" s="74">
        <f t="shared" si="10"/>
        <v>21.189899247544954</v>
      </c>
    </row>
    <row r="96" spans="1:10" ht="30">
      <c r="A96" s="58"/>
      <c r="B96" s="65" t="s">
        <v>129</v>
      </c>
      <c r="C96" s="57">
        <v>992</v>
      </c>
      <c r="D96" s="71" t="s">
        <v>258</v>
      </c>
      <c r="E96" s="71" t="s">
        <v>256</v>
      </c>
      <c r="F96" s="58" t="s">
        <v>163</v>
      </c>
      <c r="G96" s="58">
        <v>200</v>
      </c>
      <c r="H96" s="72">
        <v>1568.2</v>
      </c>
      <c r="I96" s="74">
        <v>332.3</v>
      </c>
      <c r="J96" s="74">
        <f t="shared" si="10"/>
        <v>21.189899247544954</v>
      </c>
    </row>
    <row r="97" spans="1:10" ht="30">
      <c r="A97" s="58"/>
      <c r="B97" s="65" t="s">
        <v>164</v>
      </c>
      <c r="C97" s="57">
        <v>992</v>
      </c>
      <c r="D97" s="71" t="s">
        <v>258</v>
      </c>
      <c r="E97" s="71" t="s">
        <v>256</v>
      </c>
      <c r="F97" s="58" t="s">
        <v>165</v>
      </c>
      <c r="G97" s="58"/>
      <c r="H97" s="74">
        <f>H98</f>
        <v>60</v>
      </c>
      <c r="I97" s="74">
        <f>I98</f>
        <v>14.7</v>
      </c>
      <c r="J97" s="74">
        <f t="shared" si="10"/>
        <v>24.5</v>
      </c>
    </row>
    <row r="98" spans="1:10" ht="30">
      <c r="A98" s="58"/>
      <c r="B98" s="65" t="s">
        <v>129</v>
      </c>
      <c r="C98" s="57">
        <v>992</v>
      </c>
      <c r="D98" s="71" t="s">
        <v>258</v>
      </c>
      <c r="E98" s="71" t="s">
        <v>256</v>
      </c>
      <c r="F98" s="58" t="s">
        <v>165</v>
      </c>
      <c r="G98" s="58">
        <v>200</v>
      </c>
      <c r="H98" s="72">
        <v>60</v>
      </c>
      <c r="I98" s="74">
        <v>14.7</v>
      </c>
      <c r="J98" s="74">
        <f t="shared" si="10"/>
        <v>24.5</v>
      </c>
    </row>
    <row r="99" spans="1:10" ht="15">
      <c r="A99" s="60">
        <v>6</v>
      </c>
      <c r="B99" s="63" t="s">
        <v>45</v>
      </c>
      <c r="C99" s="61">
        <v>992</v>
      </c>
      <c r="D99" s="70" t="s">
        <v>259</v>
      </c>
      <c r="E99" s="70" t="s">
        <v>252</v>
      </c>
      <c r="F99" s="60"/>
      <c r="G99" s="60"/>
      <c r="H99" s="75">
        <f>H100</f>
        <v>3584.3</v>
      </c>
      <c r="I99" s="75">
        <f>I100</f>
        <v>1410</v>
      </c>
      <c r="J99" s="75">
        <f t="shared" si="10"/>
        <v>39.33822503696677</v>
      </c>
    </row>
    <row r="100" spans="1:10" ht="15">
      <c r="A100" s="58"/>
      <c r="B100" s="65" t="s">
        <v>46</v>
      </c>
      <c r="C100" s="57">
        <v>992</v>
      </c>
      <c r="D100" s="71" t="s">
        <v>259</v>
      </c>
      <c r="E100" s="71" t="s">
        <v>251</v>
      </c>
      <c r="F100" s="58"/>
      <c r="G100" s="58"/>
      <c r="H100" s="74">
        <f>H101</f>
        <v>3584.3</v>
      </c>
      <c r="I100" s="74">
        <f>I101</f>
        <v>1410</v>
      </c>
      <c r="J100" s="74">
        <f t="shared" si="10"/>
        <v>39.33822503696677</v>
      </c>
    </row>
    <row r="101" spans="1:10" ht="45">
      <c r="A101" s="58"/>
      <c r="B101" s="65" t="s">
        <v>242</v>
      </c>
      <c r="C101" s="57">
        <v>992</v>
      </c>
      <c r="D101" s="71" t="s">
        <v>259</v>
      </c>
      <c r="E101" s="71" t="s">
        <v>251</v>
      </c>
      <c r="F101" s="58" t="s">
        <v>167</v>
      </c>
      <c r="G101" s="58"/>
      <c r="H101" s="74">
        <f>H102+H106+H110</f>
        <v>3584.3</v>
      </c>
      <c r="I101" s="74">
        <f>I102+I106+I110</f>
        <v>1410</v>
      </c>
      <c r="J101" s="74">
        <f t="shared" si="10"/>
        <v>39.33822503696677</v>
      </c>
    </row>
    <row r="102" spans="1:10" ht="45">
      <c r="A102" s="58"/>
      <c r="B102" s="22" t="s">
        <v>168</v>
      </c>
      <c r="C102" s="57">
        <v>992</v>
      </c>
      <c r="D102" s="71" t="s">
        <v>259</v>
      </c>
      <c r="E102" s="71" t="s">
        <v>251</v>
      </c>
      <c r="F102" s="58" t="s">
        <v>169</v>
      </c>
      <c r="G102" s="58"/>
      <c r="H102" s="74">
        <f aca="true" t="shared" si="11" ref="H102:I104">H103</f>
        <v>2409.8</v>
      </c>
      <c r="I102" s="74">
        <f t="shared" si="11"/>
        <v>1002</v>
      </c>
      <c r="J102" s="74">
        <f t="shared" si="10"/>
        <v>41.58021412565358</v>
      </c>
    </row>
    <row r="103" spans="1:10" ht="45">
      <c r="A103" s="58"/>
      <c r="B103" s="22" t="s">
        <v>170</v>
      </c>
      <c r="C103" s="57">
        <v>992</v>
      </c>
      <c r="D103" s="71" t="s">
        <v>259</v>
      </c>
      <c r="E103" s="71" t="s">
        <v>251</v>
      </c>
      <c r="F103" s="58" t="s">
        <v>171</v>
      </c>
      <c r="G103" s="58"/>
      <c r="H103" s="74">
        <f t="shared" si="11"/>
        <v>2409.8</v>
      </c>
      <c r="I103" s="74">
        <f t="shared" si="11"/>
        <v>1002</v>
      </c>
      <c r="J103" s="74">
        <f t="shared" si="10"/>
        <v>41.58021412565358</v>
      </c>
    </row>
    <row r="104" spans="1:10" ht="30">
      <c r="A104" s="58"/>
      <c r="B104" s="22" t="s">
        <v>172</v>
      </c>
      <c r="C104" s="57">
        <v>992</v>
      </c>
      <c r="D104" s="71" t="s">
        <v>259</v>
      </c>
      <c r="E104" s="71" t="s">
        <v>251</v>
      </c>
      <c r="F104" s="58" t="s">
        <v>173</v>
      </c>
      <c r="G104" s="58"/>
      <c r="H104" s="74">
        <f t="shared" si="11"/>
        <v>2409.8</v>
      </c>
      <c r="I104" s="74">
        <f t="shared" si="11"/>
        <v>1002</v>
      </c>
      <c r="J104" s="74">
        <f t="shared" si="10"/>
        <v>41.58021412565358</v>
      </c>
    </row>
    <row r="105" spans="1:10" ht="45">
      <c r="A105" s="58"/>
      <c r="B105" s="22" t="s">
        <v>174</v>
      </c>
      <c r="C105" s="57">
        <v>992</v>
      </c>
      <c r="D105" s="71" t="s">
        <v>259</v>
      </c>
      <c r="E105" s="71" t="s">
        <v>251</v>
      </c>
      <c r="F105" s="58" t="s">
        <v>173</v>
      </c>
      <c r="G105" s="58">
        <v>600</v>
      </c>
      <c r="H105" s="72">
        <v>2409.8</v>
      </c>
      <c r="I105" s="74">
        <v>1002</v>
      </c>
      <c r="J105" s="74">
        <f t="shared" si="10"/>
        <v>41.58021412565358</v>
      </c>
    </row>
    <row r="106" spans="1:10" ht="30">
      <c r="A106" s="58"/>
      <c r="B106" s="22" t="s">
        <v>175</v>
      </c>
      <c r="C106" s="57">
        <v>992</v>
      </c>
      <c r="D106" s="71" t="s">
        <v>259</v>
      </c>
      <c r="E106" s="71" t="s">
        <v>251</v>
      </c>
      <c r="F106" s="58" t="s">
        <v>176</v>
      </c>
      <c r="G106" s="58"/>
      <c r="H106" s="74">
        <f aca="true" t="shared" si="12" ref="H106:I108">H107</f>
        <v>1074.5</v>
      </c>
      <c r="I106" s="74">
        <f t="shared" si="12"/>
        <v>408</v>
      </c>
      <c r="J106" s="74">
        <f t="shared" si="10"/>
        <v>37.97114937180084</v>
      </c>
    </row>
    <row r="107" spans="1:10" ht="45">
      <c r="A107" s="58"/>
      <c r="B107" s="22" t="s">
        <v>170</v>
      </c>
      <c r="C107" s="57">
        <v>992</v>
      </c>
      <c r="D107" s="71" t="s">
        <v>259</v>
      </c>
      <c r="E107" s="71" t="s">
        <v>251</v>
      </c>
      <c r="F107" s="58" t="s">
        <v>177</v>
      </c>
      <c r="G107" s="58"/>
      <c r="H107" s="74">
        <f t="shared" si="12"/>
        <v>1074.5</v>
      </c>
      <c r="I107" s="74">
        <f t="shared" si="12"/>
        <v>408</v>
      </c>
      <c r="J107" s="74">
        <f t="shared" si="10"/>
        <v>37.97114937180084</v>
      </c>
    </row>
    <row r="108" spans="1:10" ht="30">
      <c r="A108" s="58"/>
      <c r="B108" s="22" t="s">
        <v>172</v>
      </c>
      <c r="C108" s="57">
        <v>992</v>
      </c>
      <c r="D108" s="71" t="s">
        <v>259</v>
      </c>
      <c r="E108" s="71" t="s">
        <v>251</v>
      </c>
      <c r="F108" s="58" t="s">
        <v>178</v>
      </c>
      <c r="G108" s="58"/>
      <c r="H108" s="74">
        <f t="shared" si="12"/>
        <v>1074.5</v>
      </c>
      <c r="I108" s="74">
        <f t="shared" si="12"/>
        <v>408</v>
      </c>
      <c r="J108" s="74">
        <f t="shared" si="10"/>
        <v>37.97114937180084</v>
      </c>
    </row>
    <row r="109" spans="1:10" ht="45">
      <c r="A109" s="58"/>
      <c r="B109" s="22" t="s">
        <v>174</v>
      </c>
      <c r="C109" s="57">
        <v>992</v>
      </c>
      <c r="D109" s="71" t="s">
        <v>259</v>
      </c>
      <c r="E109" s="71" t="s">
        <v>251</v>
      </c>
      <c r="F109" s="58" t="s">
        <v>178</v>
      </c>
      <c r="G109" s="58">
        <v>600</v>
      </c>
      <c r="H109" s="72">
        <v>1074.5</v>
      </c>
      <c r="I109" s="74">
        <v>408</v>
      </c>
      <c r="J109" s="74">
        <f t="shared" si="10"/>
        <v>37.97114937180084</v>
      </c>
    </row>
    <row r="110" spans="1:10" ht="108.75" customHeight="1">
      <c r="A110" s="58"/>
      <c r="B110" s="22" t="s">
        <v>179</v>
      </c>
      <c r="C110" s="57">
        <v>992</v>
      </c>
      <c r="D110" s="71" t="s">
        <v>259</v>
      </c>
      <c r="E110" s="71" t="s">
        <v>251</v>
      </c>
      <c r="F110" s="58" t="s">
        <v>180</v>
      </c>
      <c r="G110" s="58"/>
      <c r="H110" s="74">
        <f>H111</f>
        <v>100</v>
      </c>
      <c r="I110" s="74">
        <f>I111</f>
        <v>0</v>
      </c>
      <c r="J110" s="74">
        <f t="shared" si="10"/>
        <v>0</v>
      </c>
    </row>
    <row r="111" spans="1:10" ht="105">
      <c r="A111" s="58"/>
      <c r="B111" s="22" t="s">
        <v>181</v>
      </c>
      <c r="C111" s="57">
        <v>992</v>
      </c>
      <c r="D111" s="71" t="s">
        <v>259</v>
      </c>
      <c r="E111" s="71" t="s">
        <v>251</v>
      </c>
      <c r="F111" s="58" t="s">
        <v>182</v>
      </c>
      <c r="G111" s="58"/>
      <c r="H111" s="74">
        <f>H112</f>
        <v>100</v>
      </c>
      <c r="I111" s="74">
        <f>I112</f>
        <v>0</v>
      </c>
      <c r="J111" s="74">
        <f t="shared" si="10"/>
        <v>0</v>
      </c>
    </row>
    <row r="112" spans="1:10" ht="30">
      <c r="A112" s="58"/>
      <c r="B112" s="22" t="s">
        <v>129</v>
      </c>
      <c r="C112" s="57">
        <v>992</v>
      </c>
      <c r="D112" s="71" t="s">
        <v>259</v>
      </c>
      <c r="E112" s="71" t="s">
        <v>251</v>
      </c>
      <c r="F112" s="58" t="s">
        <v>182</v>
      </c>
      <c r="G112" s="58">
        <v>200</v>
      </c>
      <c r="H112" s="72">
        <v>100</v>
      </c>
      <c r="I112" s="74">
        <v>0</v>
      </c>
      <c r="J112" s="74">
        <f t="shared" si="10"/>
        <v>0</v>
      </c>
    </row>
    <row r="113" spans="1:10" ht="15">
      <c r="A113" s="60">
        <v>7</v>
      </c>
      <c r="B113" s="63" t="s">
        <v>47</v>
      </c>
      <c r="C113" s="61">
        <v>992</v>
      </c>
      <c r="D113" s="70">
        <v>10</v>
      </c>
      <c r="E113" s="70" t="s">
        <v>252</v>
      </c>
      <c r="F113" s="60"/>
      <c r="G113" s="60"/>
      <c r="H113" s="75">
        <f aca="true" t="shared" si="13" ref="H113:I118">H114</f>
        <v>79.7</v>
      </c>
      <c r="I113" s="75">
        <f t="shared" si="13"/>
        <v>33.2</v>
      </c>
      <c r="J113" s="75">
        <f t="shared" si="10"/>
        <v>41.65621079046424</v>
      </c>
    </row>
    <row r="114" spans="1:10" ht="15">
      <c r="A114" s="58"/>
      <c r="B114" s="65" t="s">
        <v>48</v>
      </c>
      <c r="C114" s="57">
        <v>992</v>
      </c>
      <c r="D114" s="71">
        <v>10</v>
      </c>
      <c r="E114" s="71" t="s">
        <v>251</v>
      </c>
      <c r="F114" s="58"/>
      <c r="G114" s="58"/>
      <c r="H114" s="74">
        <f t="shared" si="13"/>
        <v>79.7</v>
      </c>
      <c r="I114" s="74">
        <f t="shared" si="13"/>
        <v>33.2</v>
      </c>
      <c r="J114" s="74">
        <f t="shared" si="10"/>
        <v>41.65621079046424</v>
      </c>
    </row>
    <row r="115" spans="1:10" ht="45">
      <c r="A115" s="58"/>
      <c r="B115" s="65" t="s">
        <v>243</v>
      </c>
      <c r="C115" s="57">
        <v>992</v>
      </c>
      <c r="D115" s="71">
        <v>10</v>
      </c>
      <c r="E115" s="71" t="s">
        <v>251</v>
      </c>
      <c r="F115" s="58" t="s">
        <v>184</v>
      </c>
      <c r="G115" s="58"/>
      <c r="H115" s="74">
        <f t="shared" si="13"/>
        <v>79.7</v>
      </c>
      <c r="I115" s="74">
        <f t="shared" si="13"/>
        <v>33.2</v>
      </c>
      <c r="J115" s="74">
        <f t="shared" si="10"/>
        <v>41.65621079046424</v>
      </c>
    </row>
    <row r="116" spans="1:10" ht="30">
      <c r="A116" s="58"/>
      <c r="B116" s="65" t="s">
        <v>126</v>
      </c>
      <c r="C116" s="57">
        <v>992</v>
      </c>
      <c r="D116" s="71">
        <v>10</v>
      </c>
      <c r="E116" s="71" t="s">
        <v>251</v>
      </c>
      <c r="F116" s="58" t="s">
        <v>185</v>
      </c>
      <c r="G116" s="58"/>
      <c r="H116" s="74">
        <f t="shared" si="13"/>
        <v>79.7</v>
      </c>
      <c r="I116" s="74">
        <f t="shared" si="13"/>
        <v>33.2</v>
      </c>
      <c r="J116" s="74">
        <f t="shared" si="10"/>
        <v>41.65621079046424</v>
      </c>
    </row>
    <row r="117" spans="1:10" ht="30">
      <c r="A117" s="58"/>
      <c r="B117" s="65" t="s">
        <v>186</v>
      </c>
      <c r="C117" s="57">
        <v>992</v>
      </c>
      <c r="D117" s="71">
        <v>10</v>
      </c>
      <c r="E117" s="71" t="s">
        <v>251</v>
      </c>
      <c r="F117" s="58" t="s">
        <v>187</v>
      </c>
      <c r="G117" s="58"/>
      <c r="H117" s="74">
        <f t="shared" si="13"/>
        <v>79.7</v>
      </c>
      <c r="I117" s="74">
        <f t="shared" si="13"/>
        <v>33.2</v>
      </c>
      <c r="J117" s="74">
        <f t="shared" si="10"/>
        <v>41.65621079046424</v>
      </c>
    </row>
    <row r="118" spans="1:10" ht="45">
      <c r="A118" s="58"/>
      <c r="B118" s="65" t="s">
        <v>188</v>
      </c>
      <c r="C118" s="57">
        <v>992</v>
      </c>
      <c r="D118" s="71">
        <v>10</v>
      </c>
      <c r="E118" s="71" t="s">
        <v>251</v>
      </c>
      <c r="F118" s="58" t="s">
        <v>189</v>
      </c>
      <c r="G118" s="58"/>
      <c r="H118" s="74">
        <f t="shared" si="13"/>
        <v>79.7</v>
      </c>
      <c r="I118" s="74">
        <f t="shared" si="13"/>
        <v>33.2</v>
      </c>
      <c r="J118" s="74">
        <f t="shared" si="10"/>
        <v>41.65621079046424</v>
      </c>
    </row>
    <row r="119" spans="1:10" ht="30">
      <c r="A119" s="58"/>
      <c r="B119" s="65" t="s">
        <v>190</v>
      </c>
      <c r="C119" s="57">
        <v>992</v>
      </c>
      <c r="D119" s="71">
        <v>10</v>
      </c>
      <c r="E119" s="71" t="s">
        <v>251</v>
      </c>
      <c r="F119" s="58" t="s">
        <v>189</v>
      </c>
      <c r="G119" s="58">
        <v>300</v>
      </c>
      <c r="H119" s="72">
        <v>79.7</v>
      </c>
      <c r="I119" s="74">
        <v>33.2</v>
      </c>
      <c r="J119" s="74">
        <f t="shared" si="10"/>
        <v>41.65621079046424</v>
      </c>
    </row>
    <row r="120" spans="1:10" ht="15">
      <c r="A120" s="60">
        <v>8</v>
      </c>
      <c r="B120" s="63" t="s">
        <v>49</v>
      </c>
      <c r="C120" s="61">
        <v>992</v>
      </c>
      <c r="D120" s="70">
        <v>11</v>
      </c>
      <c r="E120" s="70" t="s">
        <v>252</v>
      </c>
      <c r="F120" s="60"/>
      <c r="G120" s="60"/>
      <c r="H120" s="75">
        <f aca="true" t="shared" si="14" ref="H120:I125">H121</f>
        <v>10</v>
      </c>
      <c r="I120" s="75">
        <f t="shared" si="14"/>
        <v>0</v>
      </c>
      <c r="J120" s="75">
        <f t="shared" si="10"/>
        <v>0</v>
      </c>
    </row>
    <row r="121" spans="1:10" ht="15">
      <c r="A121" s="58"/>
      <c r="B121" s="65" t="s">
        <v>50</v>
      </c>
      <c r="C121" s="57">
        <v>992</v>
      </c>
      <c r="D121" s="71">
        <v>11</v>
      </c>
      <c r="E121" s="71" t="s">
        <v>253</v>
      </c>
      <c r="F121" s="58"/>
      <c r="G121" s="58"/>
      <c r="H121" s="74">
        <f t="shared" si="14"/>
        <v>10</v>
      </c>
      <c r="I121" s="74">
        <f t="shared" si="14"/>
        <v>0</v>
      </c>
      <c r="J121" s="74">
        <f t="shared" si="10"/>
        <v>0</v>
      </c>
    </row>
    <row r="122" spans="1:10" ht="45">
      <c r="A122" s="58"/>
      <c r="B122" s="65" t="s">
        <v>244</v>
      </c>
      <c r="C122" s="57">
        <v>992</v>
      </c>
      <c r="D122" s="71">
        <v>11</v>
      </c>
      <c r="E122" s="71" t="s">
        <v>253</v>
      </c>
      <c r="F122" s="58" t="s">
        <v>192</v>
      </c>
      <c r="G122" s="58"/>
      <c r="H122" s="74">
        <f t="shared" si="14"/>
        <v>10</v>
      </c>
      <c r="I122" s="74">
        <f t="shared" si="14"/>
        <v>0</v>
      </c>
      <c r="J122" s="74">
        <f t="shared" si="10"/>
        <v>0</v>
      </c>
    </row>
    <row r="123" spans="1:10" ht="30">
      <c r="A123" s="58"/>
      <c r="B123" s="65" t="s">
        <v>126</v>
      </c>
      <c r="C123" s="57">
        <v>992</v>
      </c>
      <c r="D123" s="71">
        <v>11</v>
      </c>
      <c r="E123" s="71" t="s">
        <v>253</v>
      </c>
      <c r="F123" s="58" t="s">
        <v>193</v>
      </c>
      <c r="G123" s="58"/>
      <c r="H123" s="74">
        <f t="shared" si="14"/>
        <v>10</v>
      </c>
      <c r="I123" s="74">
        <f t="shared" si="14"/>
        <v>0</v>
      </c>
      <c r="J123" s="74">
        <f t="shared" si="10"/>
        <v>0</v>
      </c>
    </row>
    <row r="124" spans="1:10" ht="30">
      <c r="A124" s="58"/>
      <c r="B124" s="65" t="s">
        <v>194</v>
      </c>
      <c r="C124" s="57">
        <v>992</v>
      </c>
      <c r="D124" s="71">
        <v>11</v>
      </c>
      <c r="E124" s="71" t="s">
        <v>253</v>
      </c>
      <c r="F124" s="58" t="s">
        <v>245</v>
      </c>
      <c r="G124" s="58"/>
      <c r="H124" s="74">
        <f t="shared" si="14"/>
        <v>10</v>
      </c>
      <c r="I124" s="74">
        <f t="shared" si="14"/>
        <v>0</v>
      </c>
      <c r="J124" s="74">
        <f t="shared" si="10"/>
        <v>0</v>
      </c>
    </row>
    <row r="125" spans="1:10" ht="30">
      <c r="A125" s="58"/>
      <c r="B125" s="65" t="s">
        <v>195</v>
      </c>
      <c r="C125" s="57">
        <v>992</v>
      </c>
      <c r="D125" s="71">
        <v>11</v>
      </c>
      <c r="E125" s="71" t="s">
        <v>253</v>
      </c>
      <c r="F125" s="58" t="s">
        <v>196</v>
      </c>
      <c r="G125" s="58"/>
      <c r="H125" s="74">
        <f t="shared" si="14"/>
        <v>10</v>
      </c>
      <c r="I125" s="74">
        <f t="shared" si="14"/>
        <v>0</v>
      </c>
      <c r="J125" s="74">
        <f t="shared" si="10"/>
        <v>0</v>
      </c>
    </row>
    <row r="126" spans="1:10" ht="30">
      <c r="A126" s="58"/>
      <c r="B126" s="22" t="s">
        <v>129</v>
      </c>
      <c r="C126" s="57">
        <v>992</v>
      </c>
      <c r="D126" s="71">
        <v>11</v>
      </c>
      <c r="E126" s="71" t="s">
        <v>253</v>
      </c>
      <c r="F126" s="58" t="s">
        <v>196</v>
      </c>
      <c r="G126" s="58">
        <v>200</v>
      </c>
      <c r="H126" s="72">
        <v>10</v>
      </c>
      <c r="I126" s="74">
        <v>0</v>
      </c>
      <c r="J126" s="74">
        <f t="shared" si="10"/>
        <v>0</v>
      </c>
    </row>
    <row r="127" spans="1:10" ht="29.25" hidden="1">
      <c r="A127" s="60">
        <v>9</v>
      </c>
      <c r="B127" s="63" t="s">
        <v>54</v>
      </c>
      <c r="C127" s="61">
        <v>992</v>
      </c>
      <c r="D127" s="70">
        <v>13</v>
      </c>
      <c r="E127" s="70" t="s">
        <v>252</v>
      </c>
      <c r="F127" s="60"/>
      <c r="G127" s="60"/>
      <c r="H127" s="75">
        <f aca="true" t="shared" si="15" ref="H127:I131">H128</f>
        <v>0</v>
      </c>
      <c r="I127" s="75">
        <f t="shared" si="15"/>
        <v>0</v>
      </c>
      <c r="J127" s="75" t="e">
        <f t="shared" si="10"/>
        <v>#DIV/0!</v>
      </c>
    </row>
    <row r="128" spans="1:10" ht="30" hidden="1">
      <c r="A128" s="58"/>
      <c r="B128" s="65" t="s">
        <v>246</v>
      </c>
      <c r="C128" s="57">
        <v>992</v>
      </c>
      <c r="D128" s="71">
        <v>13</v>
      </c>
      <c r="E128" s="71" t="s">
        <v>251</v>
      </c>
      <c r="F128" s="58"/>
      <c r="G128" s="58"/>
      <c r="H128" s="74">
        <f t="shared" si="15"/>
        <v>0</v>
      </c>
      <c r="I128" s="74">
        <f t="shared" si="15"/>
        <v>0</v>
      </c>
      <c r="J128" s="74" t="e">
        <f t="shared" si="10"/>
        <v>#DIV/0!</v>
      </c>
    </row>
    <row r="129" spans="1:10" ht="60" hidden="1">
      <c r="A129" s="58"/>
      <c r="B129" s="65" t="s">
        <v>249</v>
      </c>
      <c r="C129" s="57">
        <v>992</v>
      </c>
      <c r="D129" s="71">
        <v>13</v>
      </c>
      <c r="E129" s="71" t="s">
        <v>251</v>
      </c>
      <c r="F129" s="58" t="s">
        <v>197</v>
      </c>
      <c r="G129" s="58"/>
      <c r="H129" s="74">
        <f t="shared" si="15"/>
        <v>0</v>
      </c>
      <c r="I129" s="74">
        <f t="shared" si="15"/>
        <v>0</v>
      </c>
      <c r="J129" s="74" t="e">
        <f t="shared" si="10"/>
        <v>#DIV/0!</v>
      </c>
    </row>
    <row r="130" spans="1:10" ht="15" hidden="1">
      <c r="A130" s="58"/>
      <c r="B130" s="65" t="s">
        <v>215</v>
      </c>
      <c r="C130" s="57">
        <v>992</v>
      </c>
      <c r="D130" s="71">
        <v>13</v>
      </c>
      <c r="E130" s="71" t="s">
        <v>251</v>
      </c>
      <c r="F130" s="58" t="s">
        <v>216</v>
      </c>
      <c r="G130" s="58"/>
      <c r="H130" s="74">
        <f t="shared" si="15"/>
        <v>0</v>
      </c>
      <c r="I130" s="74">
        <f t="shared" si="15"/>
        <v>0</v>
      </c>
      <c r="J130" s="74" t="e">
        <f t="shared" si="10"/>
        <v>#DIV/0!</v>
      </c>
    </row>
    <row r="131" spans="1:10" ht="15" hidden="1">
      <c r="A131" s="58"/>
      <c r="B131" s="65" t="s">
        <v>217</v>
      </c>
      <c r="C131" s="57">
        <v>992</v>
      </c>
      <c r="D131" s="71">
        <v>13</v>
      </c>
      <c r="E131" s="71" t="s">
        <v>251</v>
      </c>
      <c r="F131" s="58" t="s">
        <v>218</v>
      </c>
      <c r="G131" s="58"/>
      <c r="H131" s="74">
        <f t="shared" si="15"/>
        <v>0</v>
      </c>
      <c r="I131" s="74">
        <f t="shared" si="15"/>
        <v>0</v>
      </c>
      <c r="J131" s="74" t="e">
        <f t="shared" si="10"/>
        <v>#DIV/0!</v>
      </c>
    </row>
    <row r="132" spans="1:10" ht="15" customHeight="1" hidden="1">
      <c r="A132" s="58"/>
      <c r="B132" s="65" t="s">
        <v>219</v>
      </c>
      <c r="C132" s="59">
        <v>992</v>
      </c>
      <c r="D132" s="71">
        <v>13</v>
      </c>
      <c r="E132" s="71" t="s">
        <v>251</v>
      </c>
      <c r="F132" s="58" t="s">
        <v>218</v>
      </c>
      <c r="G132" s="58">
        <v>700</v>
      </c>
      <c r="H132" s="73"/>
      <c r="I132" s="74"/>
      <c r="J132" s="74" t="e">
        <f t="shared" si="10"/>
        <v>#DIV/0!</v>
      </c>
    </row>
    <row r="133" spans="1:10" ht="15">
      <c r="A133" s="64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 ht="15">
      <c r="A134" s="64"/>
      <c r="B134" s="64"/>
      <c r="C134" s="64"/>
      <c r="D134" s="64"/>
      <c r="E134" s="64"/>
      <c r="F134" s="64"/>
      <c r="G134" s="64"/>
      <c r="H134" s="64"/>
      <c r="I134" s="64"/>
      <c r="J134" s="64"/>
    </row>
    <row r="135" spans="1:10" ht="31.5" customHeight="1">
      <c r="A135" s="115" t="s">
        <v>273</v>
      </c>
      <c r="B135" s="115"/>
      <c r="C135" s="64"/>
      <c r="D135" s="64"/>
      <c r="E135" s="64"/>
      <c r="F135" s="64"/>
      <c r="G135" s="64"/>
      <c r="H135" s="64"/>
      <c r="I135" s="89" t="s">
        <v>25</v>
      </c>
      <c r="J135" s="64"/>
    </row>
    <row r="136" spans="1:10" ht="15">
      <c r="A136" s="64"/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 ht="15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 ht="15">
      <c r="A139" s="6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 ht="15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 ht="15">
      <c r="A141" s="6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0" ht="15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ht="15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 ht="15">
      <c r="A144" s="6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 ht="15">
      <c r="A145" s="6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 ht="15">
      <c r="A146" s="6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 ht="15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 ht="15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 ht="15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 ht="15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 ht="15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 ht="15">
      <c r="A152" s="6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 ht="15">
      <c r="A153" s="6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 ht="15">
      <c r="A154" s="6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 ht="15">
      <c r="A155" s="6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 ht="15">
      <c r="A156" s="6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 ht="15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 ht="15">
      <c r="A158" s="6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 ht="15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 ht="15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 ht="15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 ht="15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 ht="15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 ht="15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 ht="15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 ht="15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 ht="15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ht="15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 ht="15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 ht="15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 ht="15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 ht="15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 ht="15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 ht="15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 ht="15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 ht="15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 ht="15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 ht="15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ht="15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ht="15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 ht="15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ht="15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ht="15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ht="15">
      <c r="A184" s="64"/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ht="15">
      <c r="A185" s="64"/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ht="15">
      <c r="A186" s="64"/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ht="15">
      <c r="A187" s="64"/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ht="15">
      <c r="A188" s="64"/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ht="15">
      <c r="A189" s="64"/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ht="15">
      <c r="A190" s="64"/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ht="15">
      <c r="A191" s="64"/>
      <c r="B191" s="64"/>
      <c r="C191" s="64"/>
      <c r="D191" s="64"/>
      <c r="E191" s="64"/>
      <c r="F191" s="64"/>
      <c r="G191" s="64"/>
      <c r="H191" s="64"/>
      <c r="I191" s="64"/>
      <c r="J191" s="64"/>
    </row>
  </sheetData>
  <sheetProtection/>
  <mergeCells count="5">
    <mergeCell ref="A135:B135"/>
    <mergeCell ref="G2:J2"/>
    <mergeCell ref="G1:J1"/>
    <mergeCell ref="A3:J3"/>
    <mergeCell ref="I4:J4"/>
  </mergeCells>
  <printOptions/>
  <pageMargins left="0.75" right="0.27" top="0.55" bottom="0.37" header="0.5" footer="0.27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90" zoomScaleSheetLayoutView="90" zoomScalePageLayoutView="0" workbookViewId="0" topLeftCell="A1">
      <selection activeCell="E11" sqref="E11"/>
    </sheetView>
  </sheetViews>
  <sheetFormatPr defaultColWidth="9.140625" defaultRowHeight="15"/>
  <cols>
    <col min="1" max="1" width="17.57421875" style="0" customWidth="1"/>
    <col min="2" max="2" width="36.57421875" style="0" customWidth="1"/>
    <col min="3" max="3" width="15.140625" style="0" customWidth="1"/>
    <col min="4" max="4" width="14.28125" style="0" customWidth="1"/>
    <col min="5" max="5" width="11.8515625" style="0" customWidth="1"/>
  </cols>
  <sheetData>
    <row r="1" spans="2:5" ht="18.75">
      <c r="B1" s="4"/>
      <c r="C1" s="102" t="s">
        <v>275</v>
      </c>
      <c r="D1" s="102"/>
      <c r="E1" s="102"/>
    </row>
    <row r="2" spans="2:5" ht="17.25" customHeight="1">
      <c r="B2" s="5"/>
      <c r="C2" s="102"/>
      <c r="D2" s="102"/>
      <c r="E2" s="102"/>
    </row>
    <row r="3" spans="2:5" ht="18.75">
      <c r="B3" s="4"/>
      <c r="C3" s="102" t="s">
        <v>19</v>
      </c>
      <c r="D3" s="102"/>
      <c r="E3" s="102"/>
    </row>
    <row r="4" spans="2:5" ht="18.75">
      <c r="B4" s="4"/>
      <c r="C4" s="102" t="s">
        <v>20</v>
      </c>
      <c r="D4" s="102"/>
      <c r="E4" s="102"/>
    </row>
    <row r="5" spans="2:5" ht="18.75">
      <c r="B5" s="4"/>
      <c r="C5" s="102" t="s">
        <v>104</v>
      </c>
      <c r="D5" s="102"/>
      <c r="E5" s="102"/>
    </row>
    <row r="6" spans="2:5" ht="18.75">
      <c r="B6" s="4"/>
      <c r="C6" s="102" t="s">
        <v>105</v>
      </c>
      <c r="D6" s="102"/>
      <c r="E6" s="102"/>
    </row>
    <row r="7" spans="2:5" ht="18.75">
      <c r="B7" s="4"/>
      <c r="C7" s="102" t="s">
        <v>304</v>
      </c>
      <c r="D7" s="102"/>
      <c r="E7" s="102"/>
    </row>
    <row r="8" ht="21" customHeight="1">
      <c r="B8" s="1"/>
    </row>
    <row r="9" spans="1:5" ht="38.25" customHeight="1">
      <c r="A9" s="116" t="s">
        <v>310</v>
      </c>
      <c r="B9" s="116"/>
      <c r="C9" s="116"/>
      <c r="D9" s="116"/>
      <c r="E9" s="116"/>
    </row>
    <row r="10" ht="15" customHeight="1">
      <c r="B10" s="1"/>
    </row>
    <row r="11" spans="3:5" ht="15.75" customHeight="1" thickBot="1">
      <c r="C11" s="25"/>
      <c r="E11" s="25"/>
    </row>
    <row r="12" spans="1:5" ht="105.75" customHeight="1">
      <c r="A12" s="28" t="s">
        <v>57</v>
      </c>
      <c r="B12" s="29" t="s">
        <v>58</v>
      </c>
      <c r="C12" s="40" t="s">
        <v>326</v>
      </c>
      <c r="D12" s="43" t="s">
        <v>316</v>
      </c>
      <c r="E12" s="44" t="s">
        <v>102</v>
      </c>
    </row>
    <row r="13" spans="1:5" ht="15.75">
      <c r="A13" s="30">
        <v>1</v>
      </c>
      <c r="B13" s="31">
        <v>2</v>
      </c>
      <c r="C13" s="41">
        <v>3</v>
      </c>
      <c r="D13" s="120">
        <v>4</v>
      </c>
      <c r="E13" s="121">
        <v>5</v>
      </c>
    </row>
    <row r="14" spans="1:5" ht="31.5">
      <c r="A14" s="30"/>
      <c r="B14" s="32" t="s">
        <v>82</v>
      </c>
      <c r="C14" s="42">
        <f>C16+C21</f>
        <v>1329</v>
      </c>
      <c r="D14" s="42">
        <f>D16+D21</f>
        <v>1107.3000000000002</v>
      </c>
      <c r="E14" s="54" t="s">
        <v>103</v>
      </c>
    </row>
    <row r="15" spans="1:5" ht="15.75">
      <c r="A15" s="30"/>
      <c r="B15" s="32" t="s">
        <v>101</v>
      </c>
      <c r="C15" s="42"/>
      <c r="D15" s="42"/>
      <c r="E15" s="33"/>
    </row>
    <row r="16" spans="1:5" ht="47.25" hidden="1">
      <c r="A16" s="45" t="s">
        <v>99</v>
      </c>
      <c r="B16" s="34" t="s">
        <v>100</v>
      </c>
      <c r="C16" s="42">
        <f>C17+C19</f>
        <v>0</v>
      </c>
      <c r="D16" s="42">
        <f>D17-D19</f>
        <v>0</v>
      </c>
      <c r="E16" s="33">
        <f aca="true" t="shared" si="0" ref="E16:E21">C16-D16</f>
        <v>0</v>
      </c>
    </row>
    <row r="17" spans="1:5" ht="63" hidden="1">
      <c r="A17" s="46" t="s">
        <v>91</v>
      </c>
      <c r="B17" s="35" t="s">
        <v>92</v>
      </c>
      <c r="C17" s="48">
        <f>C18</f>
        <v>0</v>
      </c>
      <c r="D17" s="48">
        <f>D18</f>
        <v>0</v>
      </c>
      <c r="E17" s="33">
        <f t="shared" si="0"/>
        <v>0</v>
      </c>
    </row>
    <row r="18" spans="1:5" ht="78.75" hidden="1">
      <c r="A18" s="45" t="s">
        <v>93</v>
      </c>
      <c r="B18" s="34" t="s">
        <v>94</v>
      </c>
      <c r="C18" s="42">
        <v>0</v>
      </c>
      <c r="D18" s="49">
        <v>0</v>
      </c>
      <c r="E18" s="33">
        <f t="shared" si="0"/>
        <v>0</v>
      </c>
    </row>
    <row r="19" spans="1:5" ht="78.75" hidden="1">
      <c r="A19" s="45" t="s">
        <v>95</v>
      </c>
      <c r="B19" s="34" t="s">
        <v>96</v>
      </c>
      <c r="C19" s="42">
        <f>C20</f>
        <v>0</v>
      </c>
      <c r="D19" s="42">
        <f>D20</f>
        <v>0</v>
      </c>
      <c r="E19" s="33">
        <f t="shared" si="0"/>
        <v>0</v>
      </c>
    </row>
    <row r="20" spans="1:5" ht="78.75" hidden="1">
      <c r="A20" s="45" t="s">
        <v>97</v>
      </c>
      <c r="B20" s="34" t="s">
        <v>98</v>
      </c>
      <c r="C20" s="42">
        <v>0</v>
      </c>
      <c r="D20" s="49">
        <v>0</v>
      </c>
      <c r="E20" s="33">
        <f t="shared" si="0"/>
        <v>0</v>
      </c>
    </row>
    <row r="21" spans="1:5" ht="31.5">
      <c r="A21" s="47" t="s">
        <v>59</v>
      </c>
      <c r="B21" s="36" t="s">
        <v>60</v>
      </c>
      <c r="C21" s="42">
        <f>C29+C25</f>
        <v>1329</v>
      </c>
      <c r="D21" s="42">
        <f>D29+D25</f>
        <v>1107.3000000000002</v>
      </c>
      <c r="E21" s="33">
        <f t="shared" si="0"/>
        <v>221.69999999999982</v>
      </c>
    </row>
    <row r="22" spans="1:5" ht="31.5">
      <c r="A22" s="37" t="s">
        <v>61</v>
      </c>
      <c r="B22" s="17" t="s">
        <v>62</v>
      </c>
      <c r="C22" s="42">
        <f aca="true" t="shared" si="1" ref="C22:D24">C23</f>
        <v>-16447.9</v>
      </c>
      <c r="D22" s="42">
        <f t="shared" si="1"/>
        <v>-4184.8</v>
      </c>
      <c r="E22" s="54" t="s">
        <v>103</v>
      </c>
    </row>
    <row r="23" spans="1:5" ht="42" customHeight="1">
      <c r="A23" s="37" t="s">
        <v>63</v>
      </c>
      <c r="B23" s="17" t="s">
        <v>64</v>
      </c>
      <c r="C23" s="42">
        <f t="shared" si="1"/>
        <v>-16447.9</v>
      </c>
      <c r="D23" s="42">
        <f t="shared" si="1"/>
        <v>-4184.8</v>
      </c>
      <c r="E23" s="54" t="s">
        <v>103</v>
      </c>
    </row>
    <row r="24" spans="1:5" ht="31.5">
      <c r="A24" s="37" t="s">
        <v>65</v>
      </c>
      <c r="B24" s="17" t="s">
        <v>66</v>
      </c>
      <c r="C24" s="42">
        <f t="shared" si="1"/>
        <v>-16447.9</v>
      </c>
      <c r="D24" s="42">
        <f t="shared" si="1"/>
        <v>-4184.8</v>
      </c>
      <c r="E24" s="54" t="s">
        <v>103</v>
      </c>
    </row>
    <row r="25" spans="1:5" ht="52.5" customHeight="1">
      <c r="A25" s="37" t="s">
        <v>67</v>
      </c>
      <c r="B25" s="17" t="s">
        <v>302</v>
      </c>
      <c r="C25" s="42">
        <v>-16447.9</v>
      </c>
      <c r="D25" s="49">
        <v>-4184.8</v>
      </c>
      <c r="E25" s="54" t="s">
        <v>103</v>
      </c>
    </row>
    <row r="26" spans="1:5" ht="31.5">
      <c r="A26" s="37" t="s">
        <v>68</v>
      </c>
      <c r="B26" s="17" t="s">
        <v>69</v>
      </c>
      <c r="C26" s="42">
        <f aca="true" t="shared" si="2" ref="C26:D28">C27</f>
        <v>17776.9</v>
      </c>
      <c r="D26" s="42">
        <f t="shared" si="2"/>
        <v>5292.1</v>
      </c>
      <c r="E26" s="54" t="s">
        <v>103</v>
      </c>
    </row>
    <row r="27" spans="1:5" ht="31.5">
      <c r="A27" s="37" t="s">
        <v>70</v>
      </c>
      <c r="B27" s="17" t="s">
        <v>71</v>
      </c>
      <c r="C27" s="42">
        <f t="shared" si="2"/>
        <v>17776.9</v>
      </c>
      <c r="D27" s="42">
        <f t="shared" si="2"/>
        <v>5292.1</v>
      </c>
      <c r="E27" s="54" t="s">
        <v>103</v>
      </c>
    </row>
    <row r="28" spans="1:5" ht="31.5">
      <c r="A28" s="37" t="s">
        <v>72</v>
      </c>
      <c r="B28" s="17" t="s">
        <v>73</v>
      </c>
      <c r="C28" s="42">
        <f t="shared" si="2"/>
        <v>17776.9</v>
      </c>
      <c r="D28" s="42">
        <f t="shared" si="2"/>
        <v>5292.1</v>
      </c>
      <c r="E28" s="54" t="s">
        <v>103</v>
      </c>
    </row>
    <row r="29" spans="1:5" ht="48" thickBot="1">
      <c r="A29" s="38" t="s">
        <v>74</v>
      </c>
      <c r="B29" s="39" t="s">
        <v>303</v>
      </c>
      <c r="C29" s="50">
        <v>17776.9</v>
      </c>
      <c r="D29" s="51">
        <v>5292.1</v>
      </c>
      <c r="E29" s="55" t="s">
        <v>103</v>
      </c>
    </row>
    <row r="30" ht="18.75">
      <c r="A30" s="1"/>
    </row>
    <row r="31" ht="18.75">
      <c r="A31" s="1"/>
    </row>
    <row r="32" spans="1:5" ht="45.75" customHeight="1">
      <c r="A32" s="97" t="s">
        <v>106</v>
      </c>
      <c r="B32" s="97"/>
      <c r="D32" s="111" t="s">
        <v>25</v>
      </c>
      <c r="E32" s="111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6" right="0.15" top="0.54" bottom="1.07" header="0.3" footer="0.3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1" sqref="A21:C21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96" t="s">
        <v>276</v>
      </c>
      <c r="F1" s="96"/>
      <c r="G1" s="96"/>
    </row>
    <row r="2" spans="5:7" ht="18.75">
      <c r="E2" s="6"/>
      <c r="F2" s="5"/>
      <c r="G2" s="6"/>
    </row>
    <row r="3" spans="5:7" ht="18.75">
      <c r="E3" s="96" t="s">
        <v>19</v>
      </c>
      <c r="F3" s="96"/>
      <c r="G3" s="96"/>
    </row>
    <row r="4" spans="5:7" ht="18.75">
      <c r="E4" s="96" t="s">
        <v>20</v>
      </c>
      <c r="F4" s="96"/>
      <c r="G4" s="96"/>
    </row>
    <row r="5" spans="5:7" ht="18.75">
      <c r="E5" s="96" t="s">
        <v>107</v>
      </c>
      <c r="F5" s="96"/>
      <c r="G5" s="96"/>
    </row>
    <row r="6" spans="5:7" ht="18.75">
      <c r="E6" s="96" t="s">
        <v>105</v>
      </c>
      <c r="F6" s="96"/>
      <c r="G6" s="96"/>
    </row>
    <row r="7" spans="5:7" ht="18.75">
      <c r="E7" s="96" t="s">
        <v>304</v>
      </c>
      <c r="F7" s="96"/>
      <c r="G7" s="96"/>
    </row>
    <row r="8" spans="5:7" ht="18.75">
      <c r="E8" s="5"/>
      <c r="F8" s="5"/>
      <c r="G8" s="5"/>
    </row>
    <row r="10" spans="1:7" ht="18.75">
      <c r="A10" s="101" t="s">
        <v>75</v>
      </c>
      <c r="B10" s="101"/>
      <c r="C10" s="101"/>
      <c r="D10" s="101"/>
      <c r="E10" s="101"/>
      <c r="F10" s="101"/>
      <c r="G10" s="101"/>
    </row>
    <row r="11" spans="1:7" ht="18.75">
      <c r="A11" s="101" t="s">
        <v>76</v>
      </c>
      <c r="B11" s="101"/>
      <c r="C11" s="101"/>
      <c r="D11" s="101"/>
      <c r="E11" s="101"/>
      <c r="F11" s="101"/>
      <c r="G11" s="101"/>
    </row>
    <row r="12" spans="1:7" ht="18.75">
      <c r="A12" s="101" t="s">
        <v>312</v>
      </c>
      <c r="B12" s="101"/>
      <c r="C12" s="101"/>
      <c r="D12" s="101"/>
      <c r="E12" s="101"/>
      <c r="F12" s="101"/>
      <c r="G12" s="101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/>
    </row>
    <row r="15" spans="1:7" ht="114.75" customHeight="1">
      <c r="A15" s="8"/>
      <c r="B15" s="8" t="s">
        <v>26</v>
      </c>
      <c r="C15" s="8" t="s">
        <v>317</v>
      </c>
      <c r="D15" s="8" t="s">
        <v>328</v>
      </c>
      <c r="E15" s="8" t="s">
        <v>327</v>
      </c>
      <c r="F15" s="8" t="s">
        <v>311</v>
      </c>
      <c r="G15" s="8" t="s">
        <v>279</v>
      </c>
    </row>
    <row r="16" spans="1:7" ht="31.5">
      <c r="A16" s="52">
        <v>111</v>
      </c>
      <c r="B16" s="8" t="s">
        <v>31</v>
      </c>
      <c r="C16" s="53">
        <v>350</v>
      </c>
      <c r="D16" s="53">
        <v>0</v>
      </c>
      <c r="E16" s="53">
        <v>0</v>
      </c>
      <c r="F16" s="53">
        <v>0</v>
      </c>
      <c r="G16" s="53">
        <v>0</v>
      </c>
    </row>
    <row r="17" spans="1:7" ht="15.75">
      <c r="A17" s="118" t="s">
        <v>51</v>
      </c>
      <c r="B17" s="118"/>
      <c r="C17" s="53">
        <f>SUM(C16)</f>
        <v>350</v>
      </c>
      <c r="D17" s="53">
        <v>0</v>
      </c>
      <c r="E17" s="53">
        <v>0</v>
      </c>
      <c r="F17" s="53">
        <v>0</v>
      </c>
      <c r="G17" s="53">
        <v>0</v>
      </c>
    </row>
    <row r="21" spans="1:7" ht="42" customHeight="1">
      <c r="A21" s="97" t="s">
        <v>24</v>
      </c>
      <c r="B21" s="97"/>
      <c r="C21" s="97"/>
      <c r="F21" s="4"/>
      <c r="G21" s="4" t="s">
        <v>25</v>
      </c>
    </row>
  </sheetData>
  <sheetProtection/>
  <mergeCells count="11">
    <mergeCell ref="A21:C21"/>
    <mergeCell ref="A17:B17"/>
    <mergeCell ref="A10:G10"/>
    <mergeCell ref="A11:G11"/>
    <mergeCell ref="A12:G12"/>
    <mergeCell ref="E7:G7"/>
    <mergeCell ref="E1:G1"/>
    <mergeCell ref="E3:G3"/>
    <mergeCell ref="E4:G4"/>
    <mergeCell ref="E5:G5"/>
    <mergeCell ref="E6:G6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2018-10-18T13:46:41Z</cp:lastPrinted>
  <dcterms:created xsi:type="dcterms:W3CDTF">2006-09-28T05:33:49Z</dcterms:created>
  <dcterms:modified xsi:type="dcterms:W3CDTF">2019-09-05T08:39:04Z</dcterms:modified>
  <cp:category/>
  <cp:version/>
  <cp:contentType/>
  <cp:contentStatus/>
</cp:coreProperties>
</file>