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55" windowHeight="8700" activeTab="6"/>
  </bookViews>
  <sheets>
    <sheet name="прил 1" sheetId="1" r:id="rId1"/>
    <sheet name="прил 2" sheetId="2" r:id="rId2"/>
    <sheet name="прил 3" sheetId="3" r:id="rId3"/>
    <sheet name="прил 4 " sheetId="4" r:id="rId4"/>
    <sheet name="прил 5" sheetId="5" r:id="rId5"/>
    <sheet name="прил 6" sheetId="6" r:id="rId6"/>
    <sheet name="прил 7" sheetId="7" r:id="rId7"/>
  </sheets>
  <definedNames/>
  <calcPr fullCalcOnLoad="1"/>
</workbook>
</file>

<file path=xl/sharedStrings.xml><?xml version="1.0" encoding="utf-8"?>
<sst xmlns="http://schemas.openxmlformats.org/spreadsheetml/2006/main" count="618" uniqueCount="316">
  <si>
    <t>Код бюджетной классификации</t>
  </si>
  <si>
    <t>1 00 00000 00 0000 000</t>
  </si>
  <si>
    <t>Единый сельскохозяйственный налог</t>
  </si>
  <si>
    <t>Налог на доходы физических лиц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</si>
  <si>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</si>
  <si>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</si>
  <si>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1 06 06000 00 0000 110</t>
  </si>
  <si>
    <t>Земельный налог</t>
  </si>
  <si>
    <t>1 06 06023 10 0000 110</t>
  </si>
  <si>
    <t>1 11 05035 10 0000 120</t>
  </si>
  <si>
    <t>2 00 00000 00 0000 000</t>
  </si>
  <si>
    <t>БЕЗВОЗМЕЗДНЫЕ ПОСТУПЛЕНИЯ</t>
  </si>
  <si>
    <t>2 02 03024 10 0000 151</t>
  </si>
  <si>
    <t>Субвенции бюджетам поселений на выполнение передаваемых полномочий субъектов РФ</t>
  </si>
  <si>
    <t>Прочие субсидии бюджетам поселений</t>
  </si>
  <si>
    <t>2 02 02999 10 0000 151</t>
  </si>
  <si>
    <t>О100</t>
  </si>
  <si>
    <t>Общегосударственные вопросы</t>
  </si>
  <si>
    <t>О102</t>
  </si>
  <si>
    <t>О104</t>
  </si>
  <si>
    <t>О300</t>
  </si>
  <si>
    <t>О309</t>
  </si>
  <si>
    <t>О400</t>
  </si>
  <si>
    <t>О412</t>
  </si>
  <si>
    <t>О500</t>
  </si>
  <si>
    <t>О502</t>
  </si>
  <si>
    <t>О503</t>
  </si>
  <si>
    <t>О700</t>
  </si>
  <si>
    <t>О707</t>
  </si>
  <si>
    <t>О800</t>
  </si>
  <si>
    <t>О801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</si>
  <si>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</si>
  <si>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</si>
  <si>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</si>
  <si>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</si>
  <si>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</si>
  <si>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</si>
  <si>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</si>
  <si>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</si>
  <si>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>Молодежная политика и оздоровление детей</t>
  </si>
  <si>
    <t>Культура</t>
  </si>
  <si>
    <t>Физическая культура и спорт</t>
  </si>
  <si>
    <t>Социальная политика</t>
  </si>
  <si>
    <t>Межбюджетные трансферты</t>
  </si>
  <si>
    <t>Функционирование высшего должностного лица субъекта Российской Федерации и муниципального образования</t>
  </si>
  <si>
    <t>Иные межбюджетные трансферты</t>
  </si>
  <si>
    <t>000 01 05 00 00 00 0000 000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</si>
  <si>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</si>
  <si>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</si>
  <si>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</si>
  <si>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</si>
  <si>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</si>
  <si>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</si>
  <si>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992 01 05 02 01 10 0000 510</t>
  </si>
  <si>
    <t>Увеличение прочих остатков денежных средств бюджета поселения</t>
  </si>
  <si>
    <t>000 01 05 00 00 00 0000 600</t>
  </si>
  <si>
    <t>Уменьшение остатков средств бюджетов</t>
  </si>
  <si>
    <t>000 01 05 02 00 00 0000 600</t>
  </si>
  <si>
    <t xml:space="preserve"> 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</si>
  <si>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</si>
  <si>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</si>
  <si>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Уменьшение прочих остатков денежных средств бюджета поселения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</si>
  <si>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</si>
  <si>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Наименование расходов</t>
  </si>
  <si>
    <t>992 01 05 02 01 10 0000 610</t>
  </si>
  <si>
    <t>Земельный налог, взимаемый по ставкам, установленным в соответствии с подпунктом 1 пункта 1 статьи 394 Налогового кодекса РФ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</si>
  <si>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РФ и применяемым к объектам налогообложения, расположенным в границах поселений</t>
  </si>
  <si>
    <t xml:space="preserve">Код </t>
  </si>
  <si>
    <t>Прочие расходы</t>
  </si>
  <si>
    <t>ВСЕГО РАСХОДОВ:</t>
  </si>
  <si>
    <t>Наименование групп, подгрупп, статей, подстатей, элементов, программ (подпрограмм), кодов экономической классфикации источников внутреннего финансирования дефицита бюджета</t>
  </si>
  <si>
    <t>НАЛОГОВЫЕ И НЕНАЛОГОВЫЕ ДОХОДЫ</t>
  </si>
  <si>
    <t>Другие вопросы в области национальной безопасности и правоохранительной деятельности</t>
  </si>
  <si>
    <t>О314</t>
  </si>
  <si>
    <t>Источники внутреннего финансирования дефицита бюджета, всего</t>
  </si>
  <si>
    <t>Изменение остатков средств на счетах по учету средств бюджета</t>
  </si>
  <si>
    <t>Межбюджетные трансферты, передаваемые бюджетам поселений на комплектование книжных фондов библиотек муниципальных образований</t>
  </si>
  <si>
    <t>109 04050 10 0000 110</t>
  </si>
  <si>
    <t>Наименование расхода</t>
  </si>
  <si>
    <t>ФКР</t>
  </si>
  <si>
    <t>КЦСР</t>
  </si>
  <si>
    <t>КВР</t>
  </si>
  <si>
    <t>% исполнения</t>
  </si>
  <si>
    <t>4</t>
  </si>
  <si>
    <t>1</t>
  </si>
  <si>
    <t>2</t>
  </si>
  <si>
    <t>3</t>
  </si>
  <si>
    <t>6</t>
  </si>
  <si>
    <t>7</t>
  </si>
  <si>
    <t>8</t>
  </si>
  <si>
    <t>ФУНКЦИОНИРОВАНИЕ ВЫСШЕГО ДОЛЖНОСТНОГО ЛИЦА СУБЪЕКТА РОССИЙСКОЙ ФЕДЕРАЦИИ И МУНИЦИПАЛЬНОГО ОБРАЗОВАНИЯ</t>
  </si>
  <si>
    <t>0102</t>
  </si>
  <si>
    <t>0020100</t>
  </si>
  <si>
    <t>012</t>
  </si>
  <si>
    <t>Центральный аппарат</t>
  </si>
  <si>
    <t>0020400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</si>
  <si>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</si>
  <si>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</si>
  <si>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Образование и организация деятельности административных комиссий</t>
  </si>
  <si>
    <t>0029500</t>
  </si>
  <si>
    <t>013</t>
  </si>
  <si>
    <t>ДРУГИЕ ОБЩЕГОСУДАРСТВЕННЫЕ ВОПРОСЫ</t>
  </si>
  <si>
    <t>7950201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</si>
  <si>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</si>
  <si>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</si>
  <si>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</si>
  <si>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2180100</t>
  </si>
  <si>
    <t>ДРУГИЕ ВОПРОСЫ В ОБЛАСТИ НАЦИОНАЛЬНОЙ БЕЗОПАСНОСТИ И ПРАВООХРАНИТЕЛЬНОЙ ДЕЯТЕЛЬНОСТИ</t>
  </si>
  <si>
    <t>0314</t>
  </si>
  <si>
    <t>Реализация других функций, связанных с обеспечением национальной безопасности и правоохранительной деятельности</t>
  </si>
  <si>
    <t>2470000</t>
  </si>
  <si>
    <t>ДРУГИЕ ВОПРОСЫ В ОБЛАСТИ НАЦИОНАЛЬНОЙ ЭКОНОМИКИ</t>
  </si>
  <si>
    <t>0412</t>
  </si>
  <si>
    <t>КОММУНАЛЬНОЕ ХОЗЯЙСТВО</t>
  </si>
  <si>
    <t>0502</t>
  </si>
  <si>
    <t>Мероприятия в области коммунального хозяйства</t>
  </si>
  <si>
    <t>8510500</t>
  </si>
  <si>
    <t>БЛАГОУСТРОЙСТВО</t>
  </si>
  <si>
    <t>0503</t>
  </si>
  <si>
    <t>Уличное свещение</t>
  </si>
  <si>
    <t>6000100</t>
  </si>
  <si>
    <t>Прочие мероприятия по благоустройству городских округов и сельских поселений</t>
  </si>
  <si>
    <t>6000500</t>
  </si>
  <si>
    <t>МОЛОДЕЖНАЯ ПОЛИТИКА И ОЗДОРОВЛЕНИЕ ДЕТЕЙ</t>
  </si>
  <si>
    <t>0707</t>
  </si>
  <si>
    <t>КУЛЬТУРА</t>
  </si>
  <si>
    <t>0801</t>
  </si>
  <si>
    <t>Комплектование книжных фондов библиотек муниципальных образований</t>
  </si>
  <si>
    <t>Социальные выплаты</t>
  </si>
  <si>
    <t>005</t>
  </si>
  <si>
    <t>017</t>
  </si>
  <si>
    <t>Раздел</t>
  </si>
  <si>
    <t>Направлено на мероприятия</t>
  </si>
  <si>
    <t>ВСЕГО:</t>
  </si>
  <si>
    <t>Наименование показателя</t>
  </si>
  <si>
    <t>Коды бюджетной классификации</t>
  </si>
  <si>
    <t>администратора поступлений</t>
  </si>
  <si>
    <t>доходов бюджета поселения</t>
  </si>
  <si>
    <t>ДОХОДЫ ВСЕГО</t>
  </si>
  <si>
    <t>ФЕДЕРАЛЬНАЯ НАЛОГОВАЯ СЛУЖБА</t>
  </si>
  <si>
    <t>1 01 02000 00 0000 000</t>
  </si>
  <si>
    <t>Налоги на совокупный налог</t>
  </si>
  <si>
    <t>105 00000 00 0000 000</t>
  </si>
  <si>
    <t>Налоги на имущество</t>
  </si>
  <si>
    <t>106 00000 00 0000 000</t>
  </si>
  <si>
    <t>Налог на имущество физических лиц</t>
  </si>
  <si>
    <t>106 01000 00 0000 110</t>
  </si>
  <si>
    <t>Задолженность и перерасчеты по отмененным налогам, сборам и иным обязательным платежам</t>
  </si>
  <si>
    <t>1 09 00000 00 0000 000</t>
  </si>
  <si>
    <t>ДЕПАРТАМЕНТ ИМУЩЕСТВЕННЫХ ОТНОШЕНИЙ КРАСНОДАРСКОГО КРАЯ</t>
  </si>
  <si>
    <t>Доходы от использования имущества, находящегося в муниципальной собственности</t>
  </si>
  <si>
    <t>1 11 00000 00 0000 000</t>
  </si>
  <si>
    <t>Доходы, получаемые в виде арендной, либо иной платы за передачу в возмездное пользование муниципального имущества</t>
  </si>
  <si>
    <t>1 11 05000 00 0000 120</t>
  </si>
  <si>
    <t>Доходы от продажи материальных и нематериальных активов</t>
  </si>
  <si>
    <t>1 14 00000 00 0000 000</t>
  </si>
  <si>
    <t>1 11 05030 00 0000 120</t>
  </si>
  <si>
    <t>Безвозмездные поступления от других бюджетов бюджетной системы РФ</t>
  </si>
  <si>
    <t>2 02 00000 00 0000 000</t>
  </si>
  <si>
    <t>Субсидии бюджетов субъектов РФ и муниципальных образований (межбюджетные субсидии)</t>
  </si>
  <si>
    <t>2 02 02000 00 0000 151</t>
  </si>
  <si>
    <t>Субвенции бюджетам субъектов РФ и муниципальным образованиям</t>
  </si>
  <si>
    <t>2 02 03000 00 0000 151</t>
  </si>
  <si>
    <t>2 02 04000 00 0000 151</t>
  </si>
  <si>
    <t>2 02 04025 10 0000 151</t>
  </si>
  <si>
    <t>Безвозмездные поступления от других бюджето бюджетной системы РФ</t>
  </si>
  <si>
    <t>Ведомство</t>
  </si>
  <si>
    <t>992</t>
  </si>
  <si>
    <t>5</t>
  </si>
  <si>
    <t>0113</t>
  </si>
  <si>
    <t>3020000</t>
  </si>
  <si>
    <t>Поисковые и аварийно-спасательные учреждения</t>
  </si>
  <si>
    <t>7950243</t>
  </si>
  <si>
    <t>4400200</t>
  </si>
  <si>
    <t>025</t>
  </si>
  <si>
    <t>Субсидии бюджетным учреждениям на выполнение муниципальных заданий</t>
  </si>
  <si>
    <t>031</t>
  </si>
  <si>
    <t>Субсидии бюджетным учреждениям на иные цели</t>
  </si>
  <si>
    <t>4409901</t>
  </si>
  <si>
    <t>Выполнение муниципального задания, в том числе содержание имущества</t>
  </si>
  <si>
    <t>4429901</t>
  </si>
  <si>
    <t>1102</t>
  </si>
  <si>
    <t>МАССОВЫЙ СПОРТ</t>
  </si>
  <si>
    <t>ПРИЛОЖЕНИЕ 3</t>
  </si>
  <si>
    <t xml:space="preserve">% исполнения </t>
  </si>
  <si>
    <t>О113</t>
  </si>
  <si>
    <t>Массовый спорт</t>
  </si>
  <si>
    <t xml:space="preserve">Культура и  кинематография </t>
  </si>
  <si>
    <t>Доходы бюджета Красносельского сельского поселения Динского района по кодам бюджетной классификации доходов местного бюджета</t>
  </si>
  <si>
    <t>ДОХОДЫ БЮДЖЕТА ВСЕГО</t>
  </si>
  <si>
    <t>1 05 03010 01 0000 110</t>
  </si>
  <si>
    <t>Единый сельскохозяйственный налог (за налоговые периоды, истекшие до 1 января 2011 года)</t>
  </si>
  <si>
    <t>1 05 03020 01 0000 110</t>
  </si>
  <si>
    <t>Доходы, получаемые в виде арендной платы за земельные участки промышленности, энергетики, транспорта, связи и земли иного специального назначения, государственная собственность на которые не разграничена и которые расположены в границах поселений, а также  средства от продажи права на заключение договоров аренды указанных земельных участков</t>
  </si>
  <si>
    <t>АДМИНИСТРАЦИЯ КРАСНОСЕЛЬСКОГО СЕЛЬСКОГО ПОСЕЛЕНИЯ</t>
  </si>
  <si>
    <t>Доходы от сдачи в аренду имущества, находящегося в оперативном управлении органов местного самоуправления 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</si>
  <si>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 и созданных ими учреждений (за исключением имущества муниципальных бюджетных и автономных учреждений)</t>
  </si>
  <si>
    <t>Дотации бюджетам субъектов РФ и муниципальных образований</t>
  </si>
  <si>
    <t>2 02 01000 00 0000 151</t>
  </si>
  <si>
    <t>2 02 01001 00 0000 151</t>
  </si>
  <si>
    <t>Дотации бюджетам поселений на выравнивание бюджетной обеспеченности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</si>
  <si>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</si>
  <si>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2 02 03015 10 0000 151</t>
  </si>
  <si>
    <t>Прочие безвозмездные поступления в бюджеты поселений</t>
  </si>
  <si>
    <t>2 07 05000 10 0000 180</t>
  </si>
  <si>
    <t>Начальник финансового отдела</t>
  </si>
  <si>
    <t>О.В. Польская</t>
  </si>
  <si>
    <t>Доходы бюджета Красносельского сельского поселения Динского района по кодам видов доходов, подвидов доходов, классификации операций сектора государственного управления, относящихся к доходам местного бюджета</t>
  </si>
  <si>
    <t xml:space="preserve">                                    </t>
  </si>
  <si>
    <t>ПРИЛОЖЕНИЕ 2</t>
  </si>
  <si>
    <t>Расходы бюджета Красносельского сельского поселения Динского района по ведомственной структуре расходов</t>
  </si>
  <si>
    <t>Администрация муниципального образования Красносельское сельское поселение</t>
  </si>
  <si>
    <t>Глава муниципального образования</t>
  </si>
  <si>
    <t>Выполнение функций органами местного самоуправления</t>
  </si>
  <si>
    <t>0111</t>
  </si>
  <si>
    <t>0700400</t>
  </si>
  <si>
    <t>Резервные фонды</t>
  </si>
  <si>
    <t>Резервные фонды местных администраций</t>
  </si>
  <si>
    <t xml:space="preserve">РЕЗЕРВНЫЕ ФОНДЫ  </t>
  </si>
  <si>
    <t>СЦП "Разработка комплексной системы коммнуальной инфраструктуры Красносельского сельского поселения Динского района" на 2011-2012 годы</t>
  </si>
  <si>
    <t>1001</t>
  </si>
  <si>
    <t>СОЦИАЛЬНАЯ ПОЛИТИКА</t>
  </si>
  <si>
    <t>4910100</t>
  </si>
  <si>
    <t>Доплаты к пенсиям государственных служащих субъектов РФ и муниципальных служащих</t>
  </si>
  <si>
    <t>Мобилизационная и вневоинская подготовка</t>
  </si>
  <si>
    <t>0203</t>
  </si>
  <si>
    <t>Осуществление первичного воинского учета на территориях, где отсутствуют военные комиссариаты</t>
  </si>
  <si>
    <t>0013600</t>
  </si>
  <si>
    <t>Расходы бюджета Краносельского сельского поселения Динского района                                                                                                                                     по разделам и подразделам классификации расходов бюджетов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</si>
  <si>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</si>
  <si>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О111</t>
  </si>
  <si>
    <t>О203</t>
  </si>
  <si>
    <t>О200</t>
  </si>
  <si>
    <t>Национальная оборона</t>
  </si>
  <si>
    <t>Защита населения и территории от чрезвычайных ситуаций природного и техногенного характера, гражданская оборона</t>
  </si>
  <si>
    <t>Пенсионное обеспечение</t>
  </si>
  <si>
    <t>Источники финансирования дефицита бюджета Красносельского сельского поселения Динского района по кодам  классификации источников финансирования дефицитов бюджетов</t>
  </si>
  <si>
    <t>ПРИЛОЖЕНИЕ  1</t>
  </si>
  <si>
    <t>ПРИЛОЖЕНИЕ 6</t>
  </si>
  <si>
    <t>Утверждено на 2012 год</t>
  </si>
  <si>
    <t>Исполнено за  2012 год</t>
  </si>
  <si>
    <t>ПРИЛОЖЕНИЕ  5</t>
  </si>
  <si>
    <t>ПРИЛОЖЕНИЕ 4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</si>
  <si>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</si>
  <si>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1 01 02010 01 0000 110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</si>
  <si>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</si>
  <si>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кабинеты..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</si>
  <si>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</si>
  <si>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со…</t>
  </si>
  <si>
    <t>1 01 02030 01 0000 110</t>
  </si>
  <si>
    <t>1 01 02040 01 0000 110</t>
  </si>
  <si>
    <t>1 06 06013 10 0000 110</t>
  </si>
  <si>
    <t>Земельный налог (по обязательствам,возникшим до 1 января 2006 года), мобилизуемый на территории поселений</t>
  </si>
  <si>
    <t>109 04053 10 0000 110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</si>
  <si>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</si>
  <si>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 сельскохозяйственного назначения,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</si>
  <si>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1 11 05013 10 0021 120</t>
  </si>
  <si>
    <t>1 11 05013 10 0023 120</t>
  </si>
  <si>
    <t>1 11 05013 10 0024 120</t>
  </si>
  <si>
    <t>Доходы, получаемые в виде арендной платы за земельные участки сельских населенных пунктов,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</si>
  <si>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1 14 06013 10 0000 430</t>
  </si>
  <si>
    <t>2 02 04999 10 0000 151</t>
  </si>
  <si>
    <t>Прочие межбюджетные трансферты, передаваемые бюджетам поселений</t>
  </si>
  <si>
    <t>Кассовое исполнение за 2012 год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</si>
  <si>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кабинеты..  </t>
  </si>
  <si>
    <t xml:space="preserve">СЦП "О проведении работ по уточнению записей в похозяйственных книгах в сельском поселении на 2012 год" </t>
  </si>
  <si>
    <t>0409</t>
  </si>
  <si>
    <t>3150201</t>
  </si>
  <si>
    <t>Строительство, модернизация,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</si>
  <si>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Дорожное хозяйство (дорожные фонды)</t>
  </si>
  <si>
    <t>5241501</t>
  </si>
  <si>
    <t>7950245</t>
  </si>
  <si>
    <t>6000400</t>
  </si>
  <si>
    <t>Организация и содержание мест захоронения</t>
  </si>
  <si>
    <t>7950242</t>
  </si>
  <si>
    <t>Сельская целевая программа «Организация временного трудоустройства несовершеннолетних граждан в возрасте от 14 до 18 лет в свободное от учебы время в Красносельском сельском поселении на 2012 год»</t>
  </si>
  <si>
    <t>Сельская целевая программа «Капитальный ремонт и ремонт автомобильных дорог местного значения Красносельского сельского поселения Динского района на 2012 год»</t>
  </si>
  <si>
    <t>ВЦП «Капитальный ремонт и ремонт автомобильных дорог местного значения Краснодарского края на 2012-2014 годы» в 2012 году»</t>
  </si>
  <si>
    <t>5205000</t>
  </si>
  <si>
    <t>5223804</t>
  </si>
  <si>
    <t>7950246</t>
  </si>
  <si>
    <t>Сельская целевая программа «Кадровое обеспечение культуры Красносельского сельского поселения Динского района в 2012 году»</t>
  </si>
  <si>
    <t>Краевая целевая программа «Кадровое обеспечение сферы культуры и искусства Краснодарского края» на 2011-2013 года</t>
  </si>
  <si>
    <t>Дополнительная помощь местным бюджетам для решения социально-значимых вопросов</t>
  </si>
  <si>
    <t>Ведомственная целевая программа «Содействие субъектам физической культуры и спорта и развитие массового спорта на Кубани» на 2012-2014 годы</t>
  </si>
  <si>
    <t>5242300</t>
  </si>
  <si>
    <t>Сельская целевая программа «Развитие физической культуры и спорта на территории Красносельского сельского поселения в 2012 году»</t>
  </si>
  <si>
    <t>7950217</t>
  </si>
  <si>
    <t>0111 "Резервные фонды"</t>
  </si>
  <si>
    <t>О409</t>
  </si>
  <si>
    <t>2 02 01001 10 0000 151</t>
  </si>
  <si>
    <t>ПРИЛОЖЕНИЕ 7</t>
  </si>
  <si>
    <t xml:space="preserve">Наименование </t>
  </si>
  <si>
    <t>Процент исполнения, %</t>
  </si>
  <si>
    <t>ИТОГО:</t>
  </si>
  <si>
    <t>795 02 01</t>
  </si>
  <si>
    <t>795 02 45</t>
  </si>
  <si>
    <t>795 02 17</t>
  </si>
  <si>
    <t>795 02 42</t>
  </si>
  <si>
    <t>795 02 46</t>
  </si>
  <si>
    <t>795 02 43</t>
  </si>
  <si>
    <t>Сельская целевая программа "О проведении работ по уточнению записей в похозяйственных книгах в сельском поселении на 2012 год"</t>
  </si>
  <si>
    <t>Сельская целевая программа "Капитальный ремонт и ремонт автомобильных дорог местного значения Красносельского сельского поселения Динского района на 2012 год"</t>
  </si>
  <si>
    <t>Сельская целевая программа "Разработка комплексной системы коммунальной инфраструктцры" на 2011-2012 года</t>
  </si>
  <si>
    <t>Сельская целевая программа "Кадровое обеспечение культуры Красносельского сельского поселения Динского района в 2012 году"</t>
  </si>
  <si>
    <t>Сельская целевая программа "Развитие физической культуры и спорта на территории Красносельского сельского поселения в 2012 году"</t>
  </si>
  <si>
    <t>Сельская целевая программа "Организация временного трудоустройства несовершен-нолетних граждан в возрасте от 14 до 18 лет в свободное от учебы время в Красносельском сельском поселении на 2012 год"</t>
  </si>
  <si>
    <t xml:space="preserve">Расходы бюджета Красносельского сельского поселения Динского района в 2012 году на исполнение сельских целевых программ                                                                                                                                  </t>
  </si>
  <si>
    <t>(тыс. рублей)</t>
  </si>
  <si>
    <t>Бюджет, утвержденный решением Совета Красносельского сельского поселения от 28.12.2011 №45 (с изменениями)</t>
  </si>
  <si>
    <t>Бюджет утвержденный решением Совета Красносельского сельского поселения от 28.12.2011 №45 (с изменениями)</t>
  </si>
  <si>
    <t>Расходование средств резервного фонда администрации Красносельского                                             сельского поселения</t>
  </si>
  <si>
    <t xml:space="preserve">к решению Совета Красносельского сельского поселения Динского района "Об утверждении отчета об исполнении бюджета  Красносельского сельского поселения Динского района за 2012 год и о расходовании средств резервного фонда"                                                                           от ____________ № __________                                                                             </t>
  </si>
  <si>
    <t>к решению Совета Красносельского сельского поселения Динского района "Об утверждении отчета об исполнении бюджета  Красносельского сельского поселения Динского района за 2012 год и о расходовании средств резервного фонда"                                                                           от ____________ № __________</t>
  </si>
  <si>
    <t xml:space="preserve">к решению Совета Красносельского сельского поселения Динского района "Об утверждении отчета об исполнении бюджета  Красносельского сельского поселения Динского района за 2012 год и о расходовании средств резервного фонда"                                                                           от ____________ № __________                                                             </t>
  </si>
  <si>
    <t>к решению Совета Красносельского сельского поселения  Динского  района "Об утверждении отчета об исполнении бюджета Красносельского сельского поселения Динского района за 2012 год и о расходовании средств резервного фонда"                                                                           от ___________ № _______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</si>
</sst>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0.00000000"/>
    <numFmt numFmtId="176" formatCode="0.000000000"/>
    <numFmt numFmtId="177" formatCode="[$-FC19]d\ mmmm\ yyyy\ &quot;г.&quot;"/>
  </numFmts>
  <fonts count="21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b/>
      <sz val="10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7"/>
      <color indexed="8"/>
      <name val="Tahoma"/>
      <family val="2"/>
    </font>
    <font>
      <sz val="12"/>
      <name val="Arial Cyr"/>
      <family val="0"/>
    </font>
    <font>
      <b/>
      <sz val="14"/>
      <name val="Times New Roman"/>
      <family val="1"/>
    </font>
    <font>
      <i/>
      <sz val="10"/>
      <name val="Times New Roman"/>
      <family val="1"/>
    </font>
    <font>
      <sz val="11"/>
      <name val="Arial Cyr"/>
      <family val="0"/>
    </font>
    <font>
      <u val="single"/>
      <sz val="10"/>
      <color indexed="36"/>
      <name val="Arial Cyr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3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4" fillId="0" borderId="0" xfId="0" applyFont="1" applyBorder="1" applyAlignment="1">
      <alignment wrapText="1"/>
    </xf>
    <xf numFmtId="0" fontId="0" fillId="2" borderId="0" xfId="0" applyFill="1" applyAlignment="1">
      <alignment/>
    </xf>
    <xf numFmtId="0" fontId="1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/>
    </xf>
    <xf numFmtId="0" fontId="6" fillId="0" borderId="1" xfId="0" applyFont="1" applyBorder="1" applyAlignment="1">
      <alignment/>
    </xf>
    <xf numFmtId="0" fontId="1" fillId="0" borderId="0" xfId="0" applyFont="1" applyAlignment="1">
      <alignment/>
    </xf>
    <xf numFmtId="0" fontId="6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justify" wrapText="1"/>
    </xf>
    <xf numFmtId="0" fontId="7" fillId="0" borderId="0" xfId="0" applyFont="1" applyAlignment="1">
      <alignment/>
    </xf>
    <xf numFmtId="0" fontId="1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4" fillId="0" borderId="0" xfId="0" applyFont="1" applyAlignment="1">
      <alignment/>
    </xf>
    <xf numFmtId="0" fontId="1" fillId="0" borderId="2" xfId="0" applyFont="1" applyBorder="1" applyAlignment="1">
      <alignment wrapText="1"/>
    </xf>
    <xf numFmtId="0" fontId="2" fillId="0" borderId="1" xfId="0" applyFont="1" applyBorder="1" applyAlignment="1">
      <alignment horizontal="justify" vertical="top"/>
    </xf>
    <xf numFmtId="0" fontId="4" fillId="0" borderId="1" xfId="0" applyFont="1" applyBorder="1" applyAlignment="1">
      <alignment vertical="top"/>
    </xf>
    <xf numFmtId="0" fontId="2" fillId="0" borderId="0" xfId="0" applyFont="1" applyAlignment="1">
      <alignment wrapText="1"/>
    </xf>
    <xf numFmtId="0" fontId="0" fillId="0" borderId="0" xfId="0" applyAlignment="1">
      <alignment horizontal="center"/>
    </xf>
    <xf numFmtId="170" fontId="6" fillId="0" borderId="1" xfId="0" applyNumberFormat="1" applyFont="1" applyBorder="1" applyAlignment="1">
      <alignment wrapText="1"/>
    </xf>
    <xf numFmtId="164" fontId="1" fillId="0" borderId="1" xfId="0" applyNumberFormat="1" applyFont="1" applyFill="1" applyBorder="1" applyAlignment="1">
      <alignment/>
    </xf>
    <xf numFmtId="164" fontId="8" fillId="2" borderId="1" xfId="0" applyNumberFormat="1" applyFont="1" applyFill="1" applyBorder="1" applyAlignment="1">
      <alignment wrapText="1"/>
    </xf>
    <xf numFmtId="164" fontId="9" fillId="2" borderId="1" xfId="0" applyNumberFormat="1" applyFont="1" applyFill="1" applyBorder="1" applyAlignment="1">
      <alignment wrapText="1"/>
    </xf>
    <xf numFmtId="164" fontId="1" fillId="0" borderId="1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/>
    </xf>
    <xf numFmtId="0" fontId="4" fillId="0" borderId="1" xfId="0" applyFont="1" applyBorder="1" applyAlignment="1">
      <alignment wrapText="1"/>
    </xf>
    <xf numFmtId="4" fontId="4" fillId="2" borderId="1" xfId="0" applyNumberFormat="1" applyFont="1" applyFill="1" applyBorder="1" applyAlignment="1">
      <alignment wrapText="1"/>
    </xf>
    <xf numFmtId="0" fontId="4" fillId="0" borderId="1" xfId="0" applyFont="1" applyBorder="1" applyAlignment="1">
      <alignment horizontal="justify" vertical="top" wrapText="1"/>
    </xf>
    <xf numFmtId="0" fontId="4" fillId="0" borderId="2" xfId="0" applyFont="1" applyBorder="1" applyAlignment="1">
      <alignment wrapText="1"/>
    </xf>
    <xf numFmtId="0" fontId="10" fillId="0" borderId="2" xfId="0" applyFont="1" applyBorder="1" applyAlignment="1">
      <alignment wrapText="1"/>
    </xf>
    <xf numFmtId="0" fontId="10" fillId="0" borderId="1" xfId="0" applyFont="1" applyBorder="1" applyAlignment="1">
      <alignment vertical="top"/>
    </xf>
    <xf numFmtId="164" fontId="10" fillId="0" borderId="2" xfId="0" applyNumberFormat="1" applyFont="1" applyBorder="1" applyAlignment="1">
      <alignment wrapText="1"/>
    </xf>
    <xf numFmtId="164" fontId="1" fillId="0" borderId="2" xfId="0" applyNumberFormat="1" applyFont="1" applyBorder="1" applyAlignment="1">
      <alignment wrapText="1"/>
    </xf>
    <xf numFmtId="164" fontId="10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164" fontId="4" fillId="0" borderId="1" xfId="0" applyNumberFormat="1" applyFont="1" applyBorder="1" applyAlignment="1">
      <alignment wrapText="1"/>
    </xf>
    <xf numFmtId="0" fontId="10" fillId="0" borderId="0" xfId="0" applyFont="1" applyAlignment="1">
      <alignment wrapText="1"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0" fontId="4" fillId="2" borderId="1" xfId="0" applyFont="1" applyFill="1" applyBorder="1" applyAlignment="1">
      <alignment wrapText="1"/>
    </xf>
    <xf numFmtId="0" fontId="0" fillId="0" borderId="0" xfId="0" applyBorder="1" applyAlignment="1">
      <alignment/>
    </xf>
    <xf numFmtId="0" fontId="10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/>
    </xf>
    <xf numFmtId="170" fontId="16" fillId="0" borderId="1" xfId="0" applyNumberFormat="1" applyFont="1" applyBorder="1" applyAlignment="1">
      <alignment/>
    </xf>
    <xf numFmtId="3" fontId="10" fillId="0" borderId="1" xfId="0" applyNumberFormat="1" applyFont="1" applyFill="1" applyBorder="1" applyAlignment="1">
      <alignment wrapText="1"/>
    </xf>
    <xf numFmtId="170" fontId="10" fillId="0" borderId="1" xfId="0" applyNumberFormat="1" applyFont="1" applyBorder="1" applyAlignment="1">
      <alignment wrapText="1"/>
    </xf>
    <xf numFmtId="3" fontId="8" fillId="0" borderId="1" xfId="0" applyNumberFormat="1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3" fontId="1" fillId="0" borderId="1" xfId="0" applyNumberFormat="1" applyFont="1" applyFill="1" applyBorder="1" applyAlignment="1">
      <alignment wrapText="1"/>
    </xf>
    <xf numFmtId="170" fontId="17" fillId="0" borderId="1" xfId="0" applyNumberFormat="1" applyFont="1" applyBorder="1" applyAlignment="1">
      <alignment wrapText="1"/>
    </xf>
    <xf numFmtId="170" fontId="1" fillId="0" borderId="1" xfId="0" applyNumberFormat="1" applyFont="1" applyBorder="1" applyAlignment="1">
      <alignment wrapText="1"/>
    </xf>
    <xf numFmtId="3" fontId="10" fillId="0" borderId="1" xfId="0" applyNumberFormat="1" applyFont="1" applyFill="1" applyBorder="1" applyAlignment="1">
      <alignment/>
    </xf>
    <xf numFmtId="3" fontId="8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10" fillId="0" borderId="1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3" fontId="1" fillId="2" borderId="1" xfId="0" applyNumberFormat="1" applyFont="1" applyFill="1" applyBorder="1" applyAlignment="1" applyProtection="1">
      <alignment horizontal="left" vertical="top" wrapText="1"/>
      <protection/>
    </xf>
    <xf numFmtId="3" fontId="1" fillId="2" borderId="1" xfId="0" applyNumberFormat="1" applyFont="1" applyFill="1" applyBorder="1" applyAlignment="1" applyProtection="1">
      <alignment horizontal="left" wrapText="1"/>
      <protection/>
    </xf>
    <xf numFmtId="170" fontId="1" fillId="0" borderId="1" xfId="0" applyNumberFormat="1" applyFont="1" applyBorder="1" applyAlignment="1">
      <alignment/>
    </xf>
    <xf numFmtId="0" fontId="4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/>
    </xf>
    <xf numFmtId="0" fontId="8" fillId="0" borderId="1" xfId="0" applyFont="1" applyBorder="1" applyAlignment="1">
      <alignment wrapText="1"/>
    </xf>
    <xf numFmtId="0" fontId="1" fillId="0" borderId="1" xfId="0" applyNumberFormat="1" applyFont="1" applyBorder="1" applyAlignment="1">
      <alignment wrapText="1"/>
    </xf>
    <xf numFmtId="0" fontId="8" fillId="0" borderId="1" xfId="0" applyFont="1" applyBorder="1" applyAlignment="1">
      <alignment/>
    </xf>
    <xf numFmtId="0" fontId="4" fillId="0" borderId="0" xfId="0" applyFont="1" applyAlignment="1">
      <alignment horizontal="center" wrapText="1"/>
    </xf>
    <xf numFmtId="0" fontId="0" fillId="0" borderId="0" xfId="0" applyAlignment="1">
      <alignment vertical="center" wrapText="1"/>
    </xf>
    <xf numFmtId="164" fontId="9" fillId="2" borderId="1" xfId="0" applyNumberFormat="1" applyFont="1" applyFill="1" applyBorder="1" applyAlignment="1">
      <alignment/>
    </xf>
    <xf numFmtId="164" fontId="9" fillId="0" borderId="1" xfId="0" applyNumberFormat="1" applyFont="1" applyBorder="1" applyAlignment="1">
      <alignment/>
    </xf>
    <xf numFmtId="164" fontId="8" fillId="0" borderId="1" xfId="0" applyNumberFormat="1" applyFont="1" applyBorder="1" applyAlignment="1">
      <alignment/>
    </xf>
    <xf numFmtId="164" fontId="10" fillId="0" borderId="1" xfId="0" applyNumberFormat="1" applyFont="1" applyBorder="1" applyAlignment="1">
      <alignment/>
    </xf>
    <xf numFmtId="164" fontId="6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wrapText="1"/>
    </xf>
    <xf numFmtId="3" fontId="1" fillId="2" borderId="3" xfId="0" applyNumberFormat="1" applyFont="1" applyFill="1" applyBorder="1" applyAlignment="1" applyProtection="1">
      <alignment vertical="top" wrapText="1"/>
      <protection/>
    </xf>
    <xf numFmtId="0" fontId="4" fillId="0" borderId="0" xfId="0" applyFont="1" applyAlignment="1">
      <alignment horizontal="left" wrapText="1"/>
    </xf>
    <xf numFmtId="0" fontId="2" fillId="0" borderId="0" xfId="0" applyFont="1" applyBorder="1" applyAlignment="1">
      <alignment/>
    </xf>
    <xf numFmtId="49" fontId="12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3" xfId="0" applyFont="1" applyFill="1" applyBorder="1" applyAlignment="1" applyProtection="1">
      <alignment vertical="top" wrapText="1"/>
      <protection/>
    </xf>
    <xf numFmtId="0" fontId="1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Font="1" applyBorder="1" applyAlignment="1">
      <alignment wrapText="1"/>
    </xf>
    <xf numFmtId="3" fontId="1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170" fontId="1" fillId="0" borderId="0" xfId="0" applyNumberFormat="1" applyFont="1" applyBorder="1" applyAlignment="1">
      <alignment wrapText="1"/>
    </xf>
    <xf numFmtId="0" fontId="1" fillId="0" borderId="0" xfId="0" applyFont="1" applyFill="1" applyBorder="1" applyAlignment="1" applyProtection="1">
      <alignment vertical="top" wrapText="1"/>
      <protection/>
    </xf>
    <xf numFmtId="49" fontId="12" fillId="2" borderId="4" xfId="0" applyNumberFormat="1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49" fontId="14" fillId="2" borderId="1" xfId="0" applyNumberFormat="1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center" vertical="center" wrapText="1"/>
    </xf>
    <xf numFmtId="164" fontId="13" fillId="2" borderId="1" xfId="0" applyNumberFormat="1" applyFont="1" applyFill="1" applyBorder="1" applyAlignment="1">
      <alignment horizontal="right" vertical="center" wrapText="1"/>
    </xf>
    <xf numFmtId="0" fontId="12" fillId="2" borderId="1" xfId="0" applyFont="1" applyFill="1" applyBorder="1" applyAlignment="1">
      <alignment horizontal="center" vertical="center" wrapText="1"/>
    </xf>
    <xf numFmtId="164" fontId="12" fillId="2" borderId="1" xfId="0" applyNumberFormat="1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wrapText="1"/>
    </xf>
    <xf numFmtId="4" fontId="4" fillId="2" borderId="5" xfId="0" applyNumberFormat="1" applyFont="1" applyFill="1" applyBorder="1" applyAlignment="1">
      <alignment wrapText="1"/>
    </xf>
    <xf numFmtId="0" fontId="1" fillId="0" borderId="3" xfId="0" applyFont="1" applyBorder="1" applyAlignment="1">
      <alignment wrapText="1"/>
    </xf>
    <xf numFmtId="49" fontId="12" fillId="2" borderId="3" xfId="0" applyNumberFormat="1" applyFont="1" applyFill="1" applyBorder="1" applyAlignment="1">
      <alignment vertical="center" wrapText="1"/>
    </xf>
    <xf numFmtId="164" fontId="12" fillId="0" borderId="1" xfId="0" applyNumberFormat="1" applyFont="1" applyFill="1" applyBorder="1" applyAlignment="1">
      <alignment horizontal="right" vertical="center" wrapText="1"/>
    </xf>
    <xf numFmtId="49" fontId="20" fillId="2" borderId="4" xfId="0" applyNumberFormat="1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/>
    </xf>
    <xf numFmtId="164" fontId="8" fillId="0" borderId="0" xfId="0" applyNumberFormat="1" applyFont="1" applyBorder="1" applyAlignment="1">
      <alignment/>
    </xf>
    <xf numFmtId="164" fontId="8" fillId="2" borderId="0" xfId="0" applyNumberFormat="1" applyFont="1" applyFill="1" applyBorder="1" applyAlignment="1">
      <alignment wrapText="1"/>
    </xf>
    <xf numFmtId="0" fontId="4" fillId="2" borderId="1" xfId="0" applyFont="1" applyFill="1" applyBorder="1" applyAlignment="1">
      <alignment horizontal="center" wrapText="1"/>
    </xf>
    <xf numFmtId="164" fontId="4" fillId="2" borderId="1" xfId="0" applyNumberFormat="1" applyFont="1" applyFill="1" applyBorder="1" applyAlignment="1">
      <alignment wrapText="1"/>
    </xf>
    <xf numFmtId="164" fontId="4" fillId="2" borderId="1" xfId="0" applyNumberFormat="1" applyFont="1" applyFill="1" applyBorder="1" applyAlignment="1">
      <alignment/>
    </xf>
    <xf numFmtId="164" fontId="4" fillId="0" borderId="1" xfId="0" applyNumberFormat="1" applyFont="1" applyBorder="1" applyAlignment="1">
      <alignment/>
    </xf>
    <xf numFmtId="164" fontId="10" fillId="2" borderId="1" xfId="0" applyNumberFormat="1" applyFont="1" applyFill="1" applyBorder="1" applyAlignment="1">
      <alignment wrapText="1"/>
    </xf>
    <xf numFmtId="49" fontId="1" fillId="2" borderId="4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 wrapText="1"/>
    </xf>
    <xf numFmtId="0" fontId="1" fillId="0" borderId="2" xfId="0" applyFont="1" applyBorder="1" applyAlignment="1">
      <alignment wrapText="1"/>
    </xf>
    <xf numFmtId="0" fontId="11" fillId="0" borderId="0" xfId="0" applyFont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10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15" fillId="0" borderId="10" xfId="0" applyFont="1" applyBorder="1" applyAlignment="1">
      <alignment/>
    </xf>
    <xf numFmtId="0" fontId="1" fillId="0" borderId="3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3" fontId="1" fillId="2" borderId="3" xfId="0" applyNumberFormat="1" applyFont="1" applyFill="1" applyBorder="1" applyAlignment="1" applyProtection="1">
      <alignment vertical="top" wrapText="1"/>
      <protection/>
    </xf>
    <xf numFmtId="0" fontId="0" fillId="0" borderId="10" xfId="0" applyBorder="1" applyAlignment="1">
      <alignment vertical="top" wrapText="1"/>
    </xf>
    <xf numFmtId="3" fontId="2" fillId="2" borderId="0" xfId="0" applyNumberFormat="1" applyFont="1" applyFill="1" applyBorder="1" applyAlignment="1" applyProtection="1">
      <alignment vertical="top" wrapText="1"/>
      <protection/>
    </xf>
    <xf numFmtId="0" fontId="1" fillId="2" borderId="3" xfId="0" applyFont="1" applyFill="1" applyBorder="1" applyAlignment="1" applyProtection="1">
      <alignment vertical="top" wrapText="1"/>
      <protection/>
    </xf>
    <xf numFmtId="0" fontId="1" fillId="0" borderId="3" xfId="0" applyFont="1" applyFill="1" applyBorder="1" applyAlignment="1" applyProtection="1">
      <alignment horizontal="left" vertical="top" wrapText="1"/>
      <protection/>
    </xf>
    <xf numFmtId="0" fontId="0" fillId="0" borderId="10" xfId="0" applyFont="1" applyBorder="1" applyAlignment="1">
      <alignment wrapText="1"/>
    </xf>
    <xf numFmtId="0" fontId="10" fillId="0" borderId="3" xfId="0" applyFont="1" applyFill="1" applyBorder="1" applyAlignment="1">
      <alignment wrapText="1"/>
    </xf>
    <xf numFmtId="0" fontId="11" fillId="0" borderId="10" xfId="0" applyFont="1" applyBorder="1" applyAlignment="1">
      <alignment/>
    </xf>
    <xf numFmtId="0" fontId="0" fillId="0" borderId="10" xfId="0" applyBorder="1" applyAlignment="1">
      <alignment/>
    </xf>
    <xf numFmtId="0" fontId="8" fillId="0" borderId="3" xfId="0" applyFont="1" applyBorder="1" applyAlignment="1">
      <alignment/>
    </xf>
    <xf numFmtId="0" fontId="18" fillId="0" borderId="10" xfId="0" applyFont="1" applyBorder="1" applyAlignment="1">
      <alignment/>
    </xf>
    <xf numFmtId="0" fontId="1" fillId="0" borderId="3" xfId="0" applyFont="1" applyFill="1" applyBorder="1" applyAlignment="1">
      <alignment wrapText="1"/>
    </xf>
    <xf numFmtId="0" fontId="10" fillId="0" borderId="3" xfId="0" applyFont="1" applyFill="1" applyBorder="1" applyAlignment="1" applyProtection="1">
      <alignment horizontal="left" vertical="top" wrapText="1"/>
      <protection/>
    </xf>
    <xf numFmtId="0" fontId="11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16" fillId="0" borderId="1" xfId="0" applyFont="1" applyBorder="1" applyAlignment="1">
      <alignment/>
    </xf>
    <xf numFmtId="0" fontId="15" fillId="0" borderId="10" xfId="0" applyFont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3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0" fontId="0" fillId="0" borderId="11" xfId="0" applyBorder="1" applyAlignment="1">
      <alignment wrapText="1"/>
    </xf>
    <xf numFmtId="3" fontId="1" fillId="2" borderId="3" xfId="0" applyNumberFormat="1" applyFont="1" applyFill="1" applyBorder="1" applyAlignment="1" applyProtection="1">
      <alignment horizontal="left" vertical="top" wrapText="1"/>
      <protection/>
    </xf>
    <xf numFmtId="3" fontId="1" fillId="2" borderId="1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Font="1" applyAlignment="1">
      <alignment horizontal="right"/>
    </xf>
    <xf numFmtId="0" fontId="1" fillId="0" borderId="3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left" vertical="center" wrapText="1"/>
    </xf>
    <xf numFmtId="49" fontId="12" fillId="2" borderId="3" xfId="0" applyNumberFormat="1" applyFont="1" applyFill="1" applyBorder="1" applyAlignment="1">
      <alignment horizontal="left" vertical="center" wrapText="1"/>
    </xf>
    <xf numFmtId="49" fontId="12" fillId="2" borderId="12" xfId="0" applyNumberFormat="1" applyFont="1" applyFill="1" applyBorder="1" applyAlignment="1">
      <alignment horizontal="left" vertical="center" wrapText="1"/>
    </xf>
    <xf numFmtId="49" fontId="12" fillId="2" borderId="10" xfId="0" applyNumberFormat="1" applyFont="1" applyFill="1" applyBorder="1" applyAlignment="1">
      <alignment horizontal="left" vertical="center" wrapText="1"/>
    </xf>
    <xf numFmtId="49" fontId="12" fillId="0" borderId="3" xfId="0" applyNumberFormat="1" applyFont="1" applyFill="1" applyBorder="1" applyAlignment="1">
      <alignment horizontal="left" vertical="center" wrapText="1"/>
    </xf>
    <xf numFmtId="49" fontId="12" fillId="0" borderId="12" xfId="0" applyNumberFormat="1" applyFont="1" applyFill="1" applyBorder="1" applyAlignment="1">
      <alignment horizontal="left" vertical="center" wrapText="1"/>
    </xf>
    <xf numFmtId="49" fontId="12" fillId="0" borderId="10" xfId="0" applyNumberFormat="1" applyFont="1" applyFill="1" applyBorder="1" applyAlignment="1">
      <alignment horizontal="left" vertical="center" wrapText="1"/>
    </xf>
    <xf numFmtId="49" fontId="12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49" fontId="12" fillId="2" borderId="1" xfId="0" applyNumberFormat="1" applyFont="1" applyFill="1" applyBorder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49" fontId="14" fillId="2" borderId="1" xfId="0" applyNumberFormat="1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left" vertical="center" wrapText="1"/>
    </xf>
    <xf numFmtId="49" fontId="13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3" xfId="0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5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4" fillId="0" borderId="13" xfId="0" applyFont="1" applyBorder="1" applyAlignment="1">
      <alignment horizontal="right" wrapText="1"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 horizontal="right"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164" fontId="10" fillId="0" borderId="1" xfId="0" applyNumberFormat="1" applyFont="1" applyBorder="1" applyAlignment="1">
      <alignment wrapText="1"/>
    </xf>
    <xf numFmtId="164" fontId="7" fillId="0" borderId="1" xfId="0" applyNumberFormat="1" applyFont="1" applyBorder="1" applyAlignment="1">
      <alignment wrapText="1"/>
    </xf>
    <xf numFmtId="164" fontId="0" fillId="0" borderId="1" xfId="0" applyNumberFormat="1" applyFont="1" applyBorder="1" applyAlignment="1">
      <alignment/>
    </xf>
    <xf numFmtId="164" fontId="0" fillId="0" borderId="1" xfId="0" applyNumberFormat="1" applyBorder="1" applyAlignment="1">
      <alignment/>
    </xf>
    <xf numFmtId="164" fontId="4" fillId="0" borderId="1" xfId="0" applyNumberFormat="1" applyFont="1" applyBorder="1" applyAlignment="1">
      <alignment wrapText="1"/>
    </xf>
    <xf numFmtId="164" fontId="0" fillId="0" borderId="1" xfId="0" applyNumberFormat="1" applyBorder="1" applyAlignment="1">
      <alignment wrapText="1"/>
    </xf>
    <xf numFmtId="164" fontId="10" fillId="0" borderId="3" xfId="0" applyNumberFormat="1" applyFont="1" applyBorder="1" applyAlignment="1">
      <alignment wrapText="1"/>
    </xf>
    <xf numFmtId="164" fontId="11" fillId="0" borderId="10" xfId="0" applyNumberFormat="1" applyFont="1" applyBorder="1" applyAlignment="1">
      <alignment wrapText="1"/>
    </xf>
    <xf numFmtId="164" fontId="1" fillId="0" borderId="3" xfId="0" applyNumberFormat="1" applyFont="1" applyBorder="1" applyAlignment="1">
      <alignment wrapText="1"/>
    </xf>
    <xf numFmtId="164" fontId="0" fillId="0" borderId="10" xfId="0" applyNumberFormat="1" applyBorder="1" applyAlignment="1">
      <alignment wrapText="1"/>
    </xf>
    <xf numFmtId="0" fontId="10" fillId="0" borderId="3" xfId="0" applyFont="1" applyBorder="1" applyAlignment="1">
      <alignment wrapText="1"/>
    </xf>
    <xf numFmtId="0" fontId="0" fillId="0" borderId="12" xfId="0" applyBorder="1" applyAlignment="1">
      <alignment wrapText="1"/>
    </xf>
    <xf numFmtId="0" fontId="11" fillId="0" borderId="3" xfId="0" applyFont="1" applyBorder="1" applyAlignment="1">
      <alignment horizontal="left"/>
    </xf>
    <xf numFmtId="0" fontId="11" fillId="0" borderId="10" xfId="0" applyFont="1" applyBorder="1" applyAlignment="1">
      <alignment horizontal="left"/>
    </xf>
    <xf numFmtId="0" fontId="4" fillId="0" borderId="0" xfId="0" applyFont="1" applyAlignment="1">
      <alignment/>
    </xf>
    <xf numFmtId="0" fontId="10" fillId="0" borderId="0" xfId="0" applyFont="1" applyBorder="1" applyAlignment="1">
      <alignment horizontal="center" vertical="justify" wrapText="1"/>
    </xf>
    <xf numFmtId="0" fontId="11" fillId="0" borderId="0" xfId="0" applyFont="1" applyBorder="1" applyAlignment="1">
      <alignment horizontal="center" vertical="justify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4"/>
  <sheetViews>
    <sheetView workbookViewId="0" topLeftCell="A1">
      <selection activeCell="B4" sqref="B4"/>
    </sheetView>
  </sheetViews>
  <sheetFormatPr defaultColWidth="9.00390625" defaultRowHeight="12.75"/>
  <cols>
    <col min="1" max="1" width="24.375" style="0" customWidth="1"/>
    <col min="2" max="2" width="31.875" style="0" customWidth="1"/>
    <col min="3" max="3" width="8.00390625" style="0" customWidth="1"/>
    <col min="4" max="4" width="20.75390625" style="0" customWidth="1"/>
    <col min="5" max="5" width="12.00390625" style="0" customWidth="1"/>
    <col min="6" max="6" width="4.125" style="0" customWidth="1"/>
    <col min="7" max="7" width="5.375" style="0" customWidth="1"/>
  </cols>
  <sheetData>
    <row r="1" ht="13.5" customHeight="1"/>
    <row r="2" spans="3:12" ht="18.75">
      <c r="C2" s="129" t="s">
        <v>237</v>
      </c>
      <c r="D2" s="129"/>
      <c r="E2" s="2"/>
      <c r="F2" s="2"/>
      <c r="G2" s="2"/>
      <c r="J2" s="2"/>
      <c r="K2" s="2"/>
      <c r="L2" s="2"/>
    </row>
    <row r="4" spans="2:12" ht="123" customHeight="1">
      <c r="B4" s="1"/>
      <c r="C4" s="130" t="s">
        <v>313</v>
      </c>
      <c r="D4" s="130"/>
      <c r="E4" s="130"/>
      <c r="F4" s="1"/>
      <c r="G4" s="1"/>
      <c r="H4" s="1"/>
      <c r="I4" s="1"/>
      <c r="J4" s="1"/>
      <c r="K4" s="1"/>
      <c r="L4" s="1"/>
    </row>
    <row r="5" spans="2:12" ht="15.75">
      <c r="B5" s="1"/>
      <c r="C5" s="80"/>
      <c r="D5" s="80"/>
      <c r="E5" s="80"/>
      <c r="F5" s="1"/>
      <c r="G5" s="1"/>
      <c r="H5" s="1"/>
      <c r="I5" s="1"/>
      <c r="J5" s="1"/>
      <c r="K5" s="1"/>
      <c r="L5" s="1"/>
    </row>
    <row r="6" spans="1:5" ht="33" customHeight="1">
      <c r="A6" s="123" t="s">
        <v>188</v>
      </c>
      <c r="B6" s="123"/>
      <c r="C6" s="123"/>
      <c r="D6" s="123"/>
      <c r="E6" s="123"/>
    </row>
    <row r="7" spans="1:5" ht="26.25" customHeight="1">
      <c r="A7" s="4"/>
      <c r="B7" s="4"/>
      <c r="C7" s="4"/>
      <c r="D7" s="4"/>
      <c r="E7" s="121" t="s">
        <v>308</v>
      </c>
    </row>
    <row r="8" spans="1:5" ht="12.75" customHeight="1">
      <c r="A8" s="124" t="s">
        <v>134</v>
      </c>
      <c r="B8" s="125"/>
      <c r="C8" s="132" t="s">
        <v>135</v>
      </c>
      <c r="D8" s="128"/>
      <c r="E8" s="122" t="s">
        <v>263</v>
      </c>
    </row>
    <row r="9" spans="1:5" ht="48" customHeight="1">
      <c r="A9" s="126"/>
      <c r="B9" s="127"/>
      <c r="C9" s="48" t="s">
        <v>136</v>
      </c>
      <c r="D9" s="48" t="s">
        <v>137</v>
      </c>
      <c r="E9" s="155"/>
    </row>
    <row r="10" spans="1:5" ht="18.75">
      <c r="A10" s="150" t="s">
        <v>189</v>
      </c>
      <c r="B10" s="150"/>
      <c r="C10" s="49"/>
      <c r="D10" s="49"/>
      <c r="E10" s="50">
        <f>E11+E28+E36</f>
        <v>7897.9</v>
      </c>
    </row>
    <row r="11" spans="1:5" ht="15.75" customHeight="1">
      <c r="A11" s="141" t="s">
        <v>139</v>
      </c>
      <c r="B11" s="148"/>
      <c r="C11" s="51">
        <v>182</v>
      </c>
      <c r="D11" s="28"/>
      <c r="E11" s="52">
        <f>E12+E17+E20+E26</f>
        <v>3689.5999999999995</v>
      </c>
    </row>
    <row r="12" spans="1:5" ht="22.5" customHeight="1">
      <c r="A12" s="141" t="s">
        <v>3</v>
      </c>
      <c r="B12" s="151"/>
      <c r="C12" s="53">
        <v>182</v>
      </c>
      <c r="D12" s="54" t="s">
        <v>140</v>
      </c>
      <c r="E12" s="24">
        <f>SUM(E13:E16)</f>
        <v>588.5</v>
      </c>
    </row>
    <row r="13" spans="1:5" ht="62.25" customHeight="1">
      <c r="A13" s="146" t="s">
        <v>243</v>
      </c>
      <c r="B13" s="134"/>
      <c r="C13" s="55">
        <v>182</v>
      </c>
      <c r="D13" s="8" t="s">
        <v>244</v>
      </c>
      <c r="E13" s="56">
        <v>566.5</v>
      </c>
    </row>
    <row r="14" spans="1:5" ht="64.5" customHeight="1">
      <c r="A14" s="146" t="s">
        <v>246</v>
      </c>
      <c r="B14" s="134"/>
      <c r="C14" s="55">
        <v>182</v>
      </c>
      <c r="D14" s="8" t="s">
        <v>245</v>
      </c>
      <c r="E14" s="56">
        <v>6.1</v>
      </c>
    </row>
    <row r="15" spans="1:5" ht="39.75" customHeight="1">
      <c r="A15" s="153" t="s">
        <v>247</v>
      </c>
      <c r="B15" s="154"/>
      <c r="C15" s="55">
        <v>182</v>
      </c>
      <c r="D15" s="8" t="s">
        <v>249</v>
      </c>
      <c r="E15" s="56">
        <v>2.6</v>
      </c>
    </row>
    <row r="16" spans="1:5" ht="64.5" customHeight="1">
      <c r="A16" s="153" t="s">
        <v>248</v>
      </c>
      <c r="B16" s="154"/>
      <c r="C16" s="55">
        <v>182</v>
      </c>
      <c r="D16" s="8" t="s">
        <v>250</v>
      </c>
      <c r="E16" s="56">
        <v>13.3</v>
      </c>
    </row>
    <row r="17" spans="1:5" ht="24" customHeight="1">
      <c r="A17" s="141" t="s">
        <v>141</v>
      </c>
      <c r="B17" s="134"/>
      <c r="C17" s="53">
        <v>182</v>
      </c>
      <c r="D17" s="54" t="s">
        <v>142</v>
      </c>
      <c r="E17" s="24">
        <f>(E18+E19)</f>
        <v>10.6</v>
      </c>
    </row>
    <row r="18" spans="1:5" ht="12.75" customHeight="1">
      <c r="A18" s="146" t="s">
        <v>2</v>
      </c>
      <c r="B18" s="134"/>
      <c r="C18" s="55">
        <v>182</v>
      </c>
      <c r="D18" s="8" t="s">
        <v>190</v>
      </c>
      <c r="E18" s="56">
        <v>9.1</v>
      </c>
    </row>
    <row r="19" spans="1:5" ht="27" customHeight="1">
      <c r="A19" s="146" t="s">
        <v>191</v>
      </c>
      <c r="B19" s="134"/>
      <c r="C19" s="55">
        <v>182</v>
      </c>
      <c r="D19" s="8" t="s">
        <v>192</v>
      </c>
      <c r="E19" s="56">
        <v>1.5</v>
      </c>
    </row>
    <row r="20" spans="1:5" ht="24.75" customHeight="1">
      <c r="A20" s="141" t="s">
        <v>143</v>
      </c>
      <c r="B20" s="134"/>
      <c r="C20" s="53">
        <v>182</v>
      </c>
      <c r="D20" s="54" t="s">
        <v>144</v>
      </c>
      <c r="E20" s="24">
        <f>(E21+E23)</f>
        <v>3089.2999999999997</v>
      </c>
    </row>
    <row r="21" spans="1:5" ht="12.75" customHeight="1">
      <c r="A21" s="146" t="s">
        <v>145</v>
      </c>
      <c r="B21" s="152"/>
      <c r="C21" s="55">
        <v>182</v>
      </c>
      <c r="D21" s="8" t="s">
        <v>146</v>
      </c>
      <c r="E21" s="57">
        <f>E22</f>
        <v>328.6</v>
      </c>
    </row>
    <row r="22" spans="1:5" ht="36.75" customHeight="1">
      <c r="A22" s="146" t="s">
        <v>5</v>
      </c>
      <c r="B22" s="134"/>
      <c r="C22" s="55">
        <v>182</v>
      </c>
      <c r="D22" s="8" t="s">
        <v>4</v>
      </c>
      <c r="E22" s="56">
        <v>328.6</v>
      </c>
    </row>
    <row r="23" spans="1:5" ht="12.75">
      <c r="A23" s="146" t="s">
        <v>7</v>
      </c>
      <c r="B23" s="134"/>
      <c r="C23" s="55">
        <v>182</v>
      </c>
      <c r="D23" s="8" t="s">
        <v>6</v>
      </c>
      <c r="E23" s="57">
        <f>(E24+E25)</f>
        <v>2760.7</v>
      </c>
    </row>
    <row r="24" spans="1:5" ht="49.5" customHeight="1">
      <c r="A24" s="146" t="s">
        <v>65</v>
      </c>
      <c r="B24" s="134"/>
      <c r="C24" s="55">
        <v>182</v>
      </c>
      <c r="D24" s="29" t="s">
        <v>251</v>
      </c>
      <c r="E24" s="56">
        <v>1809.3</v>
      </c>
    </row>
    <row r="25" spans="1:5" ht="49.5" customHeight="1">
      <c r="A25" s="146" t="s">
        <v>66</v>
      </c>
      <c r="B25" s="143"/>
      <c r="C25" s="55">
        <v>182</v>
      </c>
      <c r="D25" s="8" t="s">
        <v>8</v>
      </c>
      <c r="E25" s="56">
        <v>951.4</v>
      </c>
    </row>
    <row r="26" spans="1:5" s="5" customFormat="1" ht="32.25" customHeight="1">
      <c r="A26" s="141" t="s">
        <v>147</v>
      </c>
      <c r="B26" s="142"/>
      <c r="C26" s="53">
        <v>182</v>
      </c>
      <c r="D26" s="10" t="s">
        <v>148</v>
      </c>
      <c r="E26" s="24">
        <f>(E27)</f>
        <v>1.2</v>
      </c>
    </row>
    <row r="27" spans="1:5" s="5" customFormat="1" ht="27.75" customHeight="1">
      <c r="A27" s="146" t="s">
        <v>252</v>
      </c>
      <c r="B27" s="149"/>
      <c r="C27" s="55">
        <v>182</v>
      </c>
      <c r="D27" s="3" t="s">
        <v>253</v>
      </c>
      <c r="E27" s="56">
        <v>1.2</v>
      </c>
    </row>
    <row r="28" spans="1:5" ht="36" customHeight="1">
      <c r="A28" s="147" t="s">
        <v>149</v>
      </c>
      <c r="B28" s="148"/>
      <c r="C28" s="58">
        <v>821</v>
      </c>
      <c r="D28" s="25"/>
      <c r="E28" s="24">
        <f>(E29+E34)</f>
        <v>942.2</v>
      </c>
    </row>
    <row r="29" spans="1:5" ht="34.5" customHeight="1">
      <c r="A29" s="141" t="s">
        <v>150</v>
      </c>
      <c r="B29" s="143"/>
      <c r="C29" s="59">
        <v>821</v>
      </c>
      <c r="D29" s="10" t="s">
        <v>151</v>
      </c>
      <c r="E29" s="24">
        <f>(E30)</f>
        <v>438.7</v>
      </c>
    </row>
    <row r="30" spans="1:5" ht="63" customHeight="1">
      <c r="A30" s="146" t="s">
        <v>254</v>
      </c>
      <c r="B30" s="149"/>
      <c r="C30" s="60">
        <v>821</v>
      </c>
      <c r="D30" s="3" t="s">
        <v>153</v>
      </c>
      <c r="E30" s="57">
        <f>SUM(E31+E32+E33)</f>
        <v>438.7</v>
      </c>
    </row>
    <row r="31" spans="1:5" ht="64.5" customHeight="1">
      <c r="A31" s="132" t="s">
        <v>255</v>
      </c>
      <c r="B31" s="143"/>
      <c r="C31" s="60">
        <v>821</v>
      </c>
      <c r="D31" s="3" t="s">
        <v>256</v>
      </c>
      <c r="E31" s="56">
        <v>64.2</v>
      </c>
    </row>
    <row r="32" spans="1:5" ht="63.75" customHeight="1">
      <c r="A32" s="132" t="s">
        <v>259</v>
      </c>
      <c r="B32" s="143"/>
      <c r="C32" s="60">
        <v>821</v>
      </c>
      <c r="D32" s="3" t="s">
        <v>257</v>
      </c>
      <c r="E32" s="56">
        <v>183</v>
      </c>
    </row>
    <row r="33" spans="1:5" ht="78" customHeight="1">
      <c r="A33" s="132" t="s">
        <v>193</v>
      </c>
      <c r="B33" s="143"/>
      <c r="C33" s="60">
        <v>821</v>
      </c>
      <c r="D33" s="3" t="s">
        <v>258</v>
      </c>
      <c r="E33" s="56">
        <v>191.5</v>
      </c>
    </row>
    <row r="34" spans="1:5" ht="35.25" customHeight="1">
      <c r="A34" s="141" t="s">
        <v>154</v>
      </c>
      <c r="B34" s="142"/>
      <c r="C34" s="59">
        <v>821</v>
      </c>
      <c r="D34" s="9" t="s">
        <v>155</v>
      </c>
      <c r="E34" s="24">
        <f>(E35)</f>
        <v>503.5</v>
      </c>
    </row>
    <row r="35" spans="1:5" ht="41.25" customHeight="1">
      <c r="A35" s="139" t="s">
        <v>62</v>
      </c>
      <c r="B35" s="143"/>
      <c r="C35" s="60">
        <v>821</v>
      </c>
      <c r="D35" s="29" t="s">
        <v>260</v>
      </c>
      <c r="E35" s="56">
        <v>503.5</v>
      </c>
    </row>
    <row r="36" spans="1:5" ht="32.25" customHeight="1">
      <c r="A36" s="147" t="s">
        <v>194</v>
      </c>
      <c r="B36" s="131"/>
      <c r="C36" s="61">
        <v>992</v>
      </c>
      <c r="D36" s="29"/>
      <c r="E36" s="24">
        <f>(E40+E37)</f>
        <v>3266.1</v>
      </c>
    </row>
    <row r="37" spans="1:5" ht="42" customHeight="1">
      <c r="A37" s="141" t="s">
        <v>150</v>
      </c>
      <c r="B37" s="143"/>
      <c r="C37" s="62">
        <v>992</v>
      </c>
      <c r="D37" s="10" t="s">
        <v>151</v>
      </c>
      <c r="E37" s="24">
        <f>(E38)</f>
        <v>21.4</v>
      </c>
    </row>
    <row r="38" spans="1:5" ht="54.75" customHeight="1">
      <c r="A38" s="139" t="s">
        <v>195</v>
      </c>
      <c r="B38" s="143"/>
      <c r="C38" s="60">
        <v>992</v>
      </c>
      <c r="D38" s="29" t="s">
        <v>156</v>
      </c>
      <c r="E38" s="57">
        <f>(E39)</f>
        <v>21.4</v>
      </c>
    </row>
    <row r="39" spans="1:5" ht="52.5" customHeight="1">
      <c r="A39" s="139" t="s">
        <v>196</v>
      </c>
      <c r="B39" s="143"/>
      <c r="C39" s="60">
        <v>992</v>
      </c>
      <c r="D39" s="29" t="s">
        <v>9</v>
      </c>
      <c r="E39" s="56">
        <v>21.4</v>
      </c>
    </row>
    <row r="40" spans="1:5" ht="14.25">
      <c r="A40" s="144" t="s">
        <v>11</v>
      </c>
      <c r="B40" s="145"/>
      <c r="C40" s="59">
        <v>992</v>
      </c>
      <c r="D40" s="9" t="s">
        <v>10</v>
      </c>
      <c r="E40" s="24">
        <f>(E41)</f>
        <v>3244.7</v>
      </c>
    </row>
    <row r="41" spans="1:5" ht="27" customHeight="1">
      <c r="A41" s="132" t="s">
        <v>157</v>
      </c>
      <c r="B41" s="133"/>
      <c r="C41" s="60">
        <v>992</v>
      </c>
      <c r="D41" s="29" t="s">
        <v>158</v>
      </c>
      <c r="E41" s="57">
        <f>(E42+E44+E46+E49+E52)</f>
        <v>3244.7</v>
      </c>
    </row>
    <row r="42" spans="1:5" ht="14.25" customHeight="1">
      <c r="A42" s="159" t="s">
        <v>197</v>
      </c>
      <c r="B42" s="160"/>
      <c r="C42" s="60">
        <v>992</v>
      </c>
      <c r="D42" s="29" t="s">
        <v>198</v>
      </c>
      <c r="E42" s="57">
        <f>E43</f>
        <v>1396.9</v>
      </c>
    </row>
    <row r="43" spans="1:5" ht="26.25" customHeight="1">
      <c r="A43" s="159" t="s">
        <v>200</v>
      </c>
      <c r="B43" s="160"/>
      <c r="C43" s="60">
        <v>992</v>
      </c>
      <c r="D43" s="29" t="s">
        <v>199</v>
      </c>
      <c r="E43" s="57">
        <v>1396.9</v>
      </c>
    </row>
    <row r="44" spans="1:5" ht="26.25" customHeight="1">
      <c r="A44" s="132" t="s">
        <v>159</v>
      </c>
      <c r="B44" s="134"/>
      <c r="C44" s="60">
        <v>992</v>
      </c>
      <c r="D44" s="29" t="s">
        <v>160</v>
      </c>
      <c r="E44" s="57">
        <f>E45</f>
        <v>1598.4</v>
      </c>
    </row>
    <row r="45" spans="1:5" ht="12.75" customHeight="1">
      <c r="A45" s="138" t="s">
        <v>14</v>
      </c>
      <c r="B45" s="136"/>
      <c r="C45" s="60">
        <v>992</v>
      </c>
      <c r="D45" s="63" t="s">
        <v>15</v>
      </c>
      <c r="E45" s="57">
        <v>1598.4</v>
      </c>
    </row>
    <row r="46" spans="1:5" ht="25.5" customHeight="1">
      <c r="A46" s="138" t="s">
        <v>161</v>
      </c>
      <c r="B46" s="136"/>
      <c r="C46" s="60">
        <v>992</v>
      </c>
      <c r="D46" s="64" t="s">
        <v>162</v>
      </c>
      <c r="E46" s="57">
        <f>E47+E48</f>
        <v>151.2</v>
      </c>
    </row>
    <row r="47" spans="1:5" ht="39" customHeight="1">
      <c r="A47" s="135" t="s">
        <v>201</v>
      </c>
      <c r="B47" s="136"/>
      <c r="C47" s="60">
        <v>992</v>
      </c>
      <c r="D47" s="64" t="s">
        <v>202</v>
      </c>
      <c r="E47" s="57">
        <v>147.6</v>
      </c>
    </row>
    <row r="48" spans="1:5" ht="26.25" customHeight="1">
      <c r="A48" s="135" t="s">
        <v>13</v>
      </c>
      <c r="B48" s="136"/>
      <c r="C48" s="60">
        <v>992</v>
      </c>
      <c r="D48" s="64" t="s">
        <v>12</v>
      </c>
      <c r="E48" s="57">
        <v>3.6</v>
      </c>
    </row>
    <row r="49" spans="1:5" ht="12.75" customHeight="1">
      <c r="A49" s="135" t="s">
        <v>43</v>
      </c>
      <c r="B49" s="136"/>
      <c r="C49" s="60">
        <v>992</v>
      </c>
      <c r="D49" s="63" t="s">
        <v>163</v>
      </c>
      <c r="E49" s="65">
        <f>E50+E51</f>
        <v>43.2</v>
      </c>
    </row>
    <row r="50" spans="1:5" ht="39.75" customHeight="1">
      <c r="A50" s="135" t="s">
        <v>76</v>
      </c>
      <c r="B50" s="136"/>
      <c r="C50" s="60">
        <v>992</v>
      </c>
      <c r="D50" s="64" t="s">
        <v>164</v>
      </c>
      <c r="E50" s="57">
        <v>8</v>
      </c>
    </row>
    <row r="51" spans="1:5" ht="28.5" customHeight="1">
      <c r="A51" s="156" t="s">
        <v>262</v>
      </c>
      <c r="B51" s="157"/>
      <c r="C51" s="60">
        <v>992</v>
      </c>
      <c r="D51" s="64" t="s">
        <v>261</v>
      </c>
      <c r="E51" s="57">
        <v>35.2</v>
      </c>
    </row>
    <row r="52" spans="1:5" ht="18" customHeight="1">
      <c r="A52" s="139" t="s">
        <v>203</v>
      </c>
      <c r="B52" s="140"/>
      <c r="C52" s="60">
        <v>992</v>
      </c>
      <c r="D52" s="29" t="s">
        <v>204</v>
      </c>
      <c r="E52" s="57">
        <v>55</v>
      </c>
    </row>
    <row r="53" spans="1:5" ht="18" customHeight="1">
      <c r="A53" s="88"/>
      <c r="B53" s="89"/>
      <c r="C53" s="90"/>
      <c r="D53" s="91"/>
      <c r="E53" s="92"/>
    </row>
    <row r="54" spans="1:5" ht="21.75" customHeight="1">
      <c r="A54" s="137" t="s">
        <v>205</v>
      </c>
      <c r="B54" s="137"/>
      <c r="D54" s="158" t="s">
        <v>206</v>
      </c>
      <c r="E54" s="158"/>
    </row>
  </sheetData>
  <mergeCells count="51">
    <mergeCell ref="A16:B16"/>
    <mergeCell ref="A51:B51"/>
    <mergeCell ref="D54:E54"/>
    <mergeCell ref="A32:B32"/>
    <mergeCell ref="A27:B27"/>
    <mergeCell ref="A24:B24"/>
    <mergeCell ref="A25:B25"/>
    <mergeCell ref="A42:B42"/>
    <mergeCell ref="A43:B43"/>
    <mergeCell ref="A23:B23"/>
    <mergeCell ref="C2:D2"/>
    <mergeCell ref="C4:E4"/>
    <mergeCell ref="A37:B37"/>
    <mergeCell ref="A35:B35"/>
    <mergeCell ref="A36:B36"/>
    <mergeCell ref="A6:E6"/>
    <mergeCell ref="A8:B9"/>
    <mergeCell ref="C8:D8"/>
    <mergeCell ref="E8:E9"/>
    <mergeCell ref="A19:B19"/>
    <mergeCell ref="A10:B10"/>
    <mergeCell ref="A11:B11"/>
    <mergeCell ref="A12:B12"/>
    <mergeCell ref="A21:B21"/>
    <mergeCell ref="A13:B13"/>
    <mergeCell ref="A14:B14"/>
    <mergeCell ref="A17:B17"/>
    <mergeCell ref="A18:B18"/>
    <mergeCell ref="A20:B20"/>
    <mergeCell ref="A15:B15"/>
    <mergeCell ref="A26:B26"/>
    <mergeCell ref="A22:B22"/>
    <mergeCell ref="A33:B33"/>
    <mergeCell ref="A28:B28"/>
    <mergeCell ref="A29:B29"/>
    <mergeCell ref="A30:B30"/>
    <mergeCell ref="A31:B31"/>
    <mergeCell ref="A34:B34"/>
    <mergeCell ref="A38:B38"/>
    <mergeCell ref="A39:B39"/>
    <mergeCell ref="A40:B40"/>
    <mergeCell ref="A41:B41"/>
    <mergeCell ref="A44:B44"/>
    <mergeCell ref="A50:B50"/>
    <mergeCell ref="A54:B54"/>
    <mergeCell ref="A45:B45"/>
    <mergeCell ref="A46:B46"/>
    <mergeCell ref="A48:B48"/>
    <mergeCell ref="A49:B49"/>
    <mergeCell ref="A52:B52"/>
    <mergeCell ref="A47:B47"/>
  </mergeCells>
  <printOptions/>
  <pageMargins left="0.4724409448818898" right="0.2362204724409449" top="0.63" bottom="0.48" header="0.2362204724409449" footer="0.1574803149606299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51"/>
  <sheetViews>
    <sheetView workbookViewId="0" topLeftCell="A1">
      <selection activeCell="B8" sqref="B8"/>
    </sheetView>
  </sheetViews>
  <sheetFormatPr defaultColWidth="9.00390625" defaultRowHeight="12.75"/>
  <cols>
    <col min="1" max="1" width="50.375" style="0" customWidth="1"/>
    <col min="2" max="2" width="20.25390625" style="0" customWidth="1"/>
    <col min="3" max="3" width="17.125" style="0" customWidth="1"/>
    <col min="4" max="4" width="13.125" style="0" customWidth="1"/>
  </cols>
  <sheetData>
    <row r="2" spans="1:4" ht="13.5" customHeight="1">
      <c r="A2" s="11"/>
      <c r="B2" s="162" t="s">
        <v>209</v>
      </c>
      <c r="C2" s="163"/>
      <c r="D2" s="163"/>
    </row>
    <row r="3" spans="1:4" ht="12.75">
      <c r="A3" s="11"/>
      <c r="B3" s="11"/>
      <c r="C3" s="11"/>
      <c r="D3" s="11"/>
    </row>
    <row r="4" spans="1:4" ht="108" customHeight="1">
      <c r="A4" s="11"/>
      <c r="B4" s="161" t="s">
        <v>314</v>
      </c>
      <c r="C4" s="161"/>
      <c r="D4" s="161"/>
    </row>
    <row r="5" spans="1:4" ht="8.25" customHeight="1">
      <c r="A5" s="11"/>
      <c r="B5" s="71"/>
      <c r="C5" s="82"/>
      <c r="D5" s="82"/>
    </row>
    <row r="6" spans="1:4" ht="56.25" customHeight="1">
      <c r="A6" s="164" t="s">
        <v>207</v>
      </c>
      <c r="B6" s="164"/>
      <c r="C6" s="164"/>
      <c r="D6" s="164"/>
    </row>
    <row r="7" spans="1:4" ht="17.25" customHeight="1">
      <c r="A7" s="11"/>
      <c r="B7" s="11"/>
      <c r="C7" s="11"/>
      <c r="D7" s="120" t="s">
        <v>308</v>
      </c>
    </row>
    <row r="8" spans="1:4" ht="101.25" customHeight="1">
      <c r="A8" s="66" t="s">
        <v>134</v>
      </c>
      <c r="B8" s="47" t="s">
        <v>0</v>
      </c>
      <c r="C8" s="47" t="s">
        <v>309</v>
      </c>
      <c r="D8" s="47" t="s">
        <v>263</v>
      </c>
    </row>
    <row r="9" spans="1:4" ht="15.75">
      <c r="A9" s="46" t="s">
        <v>138</v>
      </c>
      <c r="B9" s="67"/>
      <c r="C9" s="76">
        <f>C10+C36</f>
        <v>7750.2</v>
      </c>
      <c r="D9" s="76">
        <f>D10+D36</f>
        <v>7897.9</v>
      </c>
    </row>
    <row r="10" spans="1:4" ht="14.25">
      <c r="A10" s="68" t="s">
        <v>71</v>
      </c>
      <c r="B10" s="10" t="s">
        <v>1</v>
      </c>
      <c r="C10" s="75">
        <f>C11+C16+C19+C27+C34+C25</f>
        <v>4480.3</v>
      </c>
      <c r="D10" s="75">
        <f>D11+D16+D19+D27+D34+D25</f>
        <v>4653.2</v>
      </c>
    </row>
    <row r="11" spans="1:4" ht="12.75">
      <c r="A11" s="7" t="s">
        <v>3</v>
      </c>
      <c r="B11" s="10" t="s">
        <v>140</v>
      </c>
      <c r="C11" s="77">
        <f>C12+C13+C14+C15</f>
        <v>562</v>
      </c>
      <c r="D11" s="77">
        <f>D12+D13+D14+D15</f>
        <v>588.5</v>
      </c>
    </row>
    <row r="12" spans="1:4" ht="66" customHeight="1">
      <c r="A12" s="69" t="s">
        <v>243</v>
      </c>
      <c r="B12" s="8" t="s">
        <v>244</v>
      </c>
      <c r="C12" s="78">
        <v>562</v>
      </c>
      <c r="D12" s="78">
        <v>566.5</v>
      </c>
    </row>
    <row r="13" spans="1:4" ht="63" customHeight="1">
      <c r="A13" s="69" t="s">
        <v>264</v>
      </c>
      <c r="B13" s="8" t="s">
        <v>245</v>
      </c>
      <c r="C13" s="78">
        <v>0</v>
      </c>
      <c r="D13" s="78">
        <v>6.1</v>
      </c>
    </row>
    <row r="14" spans="1:4" ht="38.25">
      <c r="A14" s="69" t="s">
        <v>247</v>
      </c>
      <c r="B14" s="8" t="s">
        <v>249</v>
      </c>
      <c r="C14" s="78">
        <v>0</v>
      </c>
      <c r="D14" s="78">
        <v>2.6</v>
      </c>
    </row>
    <row r="15" spans="1:4" ht="63" customHeight="1">
      <c r="A15" s="69" t="s">
        <v>248</v>
      </c>
      <c r="B15" s="8" t="s">
        <v>250</v>
      </c>
      <c r="C15" s="78">
        <v>0</v>
      </c>
      <c r="D15" s="78">
        <v>13.3</v>
      </c>
    </row>
    <row r="16" spans="1:4" ht="12.75">
      <c r="A16" s="7" t="s">
        <v>141</v>
      </c>
      <c r="B16" s="10" t="s">
        <v>142</v>
      </c>
      <c r="C16" s="77">
        <f>C17+C18</f>
        <v>9</v>
      </c>
      <c r="D16" s="77">
        <f>D17+D18</f>
        <v>10.6</v>
      </c>
    </row>
    <row r="17" spans="1:4" ht="12.75">
      <c r="A17" s="6" t="s">
        <v>2</v>
      </c>
      <c r="B17" s="3" t="s">
        <v>190</v>
      </c>
      <c r="C17" s="78">
        <v>9</v>
      </c>
      <c r="D17" s="78">
        <v>9.1</v>
      </c>
    </row>
    <row r="18" spans="1:4" ht="27" customHeight="1">
      <c r="A18" s="8" t="s">
        <v>191</v>
      </c>
      <c r="B18" s="8" t="s">
        <v>192</v>
      </c>
      <c r="C18" s="78">
        <v>0</v>
      </c>
      <c r="D18" s="78">
        <v>1.5</v>
      </c>
    </row>
    <row r="19" spans="1:4" ht="12.75">
      <c r="A19" s="7" t="s">
        <v>143</v>
      </c>
      <c r="B19" s="10" t="s">
        <v>144</v>
      </c>
      <c r="C19" s="77">
        <f>C20+C22</f>
        <v>2948</v>
      </c>
      <c r="D19" s="77">
        <f>D20+D22</f>
        <v>3089.2999999999997</v>
      </c>
    </row>
    <row r="20" spans="1:4" ht="12.75">
      <c r="A20" s="6" t="s">
        <v>145</v>
      </c>
      <c r="B20" s="3" t="s">
        <v>146</v>
      </c>
      <c r="C20" s="78">
        <f>C21</f>
        <v>315</v>
      </c>
      <c r="D20" s="78">
        <f>D21</f>
        <v>328.6</v>
      </c>
    </row>
    <row r="21" spans="1:4" ht="38.25">
      <c r="A21" s="6" t="s">
        <v>5</v>
      </c>
      <c r="B21" s="3" t="s">
        <v>4</v>
      </c>
      <c r="C21" s="78">
        <v>315</v>
      </c>
      <c r="D21" s="78">
        <v>328.6</v>
      </c>
    </row>
    <row r="22" spans="1:4" ht="12.75">
      <c r="A22" s="6" t="s">
        <v>7</v>
      </c>
      <c r="B22" s="3" t="s">
        <v>6</v>
      </c>
      <c r="C22" s="78">
        <f>C23+C24</f>
        <v>2633</v>
      </c>
      <c r="D22" s="78">
        <f>D23+D24</f>
        <v>2760.7</v>
      </c>
    </row>
    <row r="23" spans="1:4" ht="51">
      <c r="A23" s="6" t="s">
        <v>65</v>
      </c>
      <c r="B23" s="3" t="s">
        <v>251</v>
      </c>
      <c r="C23" s="78">
        <v>1768</v>
      </c>
      <c r="D23" s="78">
        <v>1809.3</v>
      </c>
    </row>
    <row r="24" spans="1:4" ht="51">
      <c r="A24" s="6" t="s">
        <v>66</v>
      </c>
      <c r="B24" s="3" t="s">
        <v>8</v>
      </c>
      <c r="C24" s="78">
        <v>865</v>
      </c>
      <c r="D24" s="78">
        <v>951.4</v>
      </c>
    </row>
    <row r="25" spans="1:4" ht="25.5">
      <c r="A25" s="7" t="s">
        <v>147</v>
      </c>
      <c r="B25" s="10" t="s">
        <v>148</v>
      </c>
      <c r="C25" s="77">
        <f>C26</f>
        <v>0</v>
      </c>
      <c r="D25" s="77">
        <f>D26</f>
        <v>1.2</v>
      </c>
    </row>
    <row r="26" spans="1:4" ht="25.5" customHeight="1">
      <c r="A26" s="6" t="s">
        <v>252</v>
      </c>
      <c r="B26" s="3" t="s">
        <v>77</v>
      </c>
      <c r="C26" s="78">
        <v>0</v>
      </c>
      <c r="D26" s="78">
        <v>1.2</v>
      </c>
    </row>
    <row r="27" spans="1:4" ht="25.5">
      <c r="A27" s="7" t="s">
        <v>150</v>
      </c>
      <c r="B27" s="10" t="s">
        <v>151</v>
      </c>
      <c r="C27" s="77">
        <f>(C28+C32)</f>
        <v>458.3</v>
      </c>
      <c r="D27" s="77">
        <f>(D28+D32)</f>
        <v>460.09999999999997</v>
      </c>
    </row>
    <row r="28" spans="1:4" ht="38.25">
      <c r="A28" s="6" t="s">
        <v>152</v>
      </c>
      <c r="B28" s="3" t="s">
        <v>153</v>
      </c>
      <c r="C28" s="78">
        <f>(C29+C30+C31)</f>
        <v>437</v>
      </c>
      <c r="D28" s="78">
        <f>(D29+D30+D31)</f>
        <v>438.7</v>
      </c>
    </row>
    <row r="29" spans="1:4" ht="77.25" customHeight="1">
      <c r="A29" s="105" t="s">
        <v>255</v>
      </c>
      <c r="B29" s="3" t="s">
        <v>256</v>
      </c>
      <c r="C29" s="78">
        <v>64</v>
      </c>
      <c r="D29" s="56">
        <v>64.2</v>
      </c>
    </row>
    <row r="30" spans="1:4" ht="75" customHeight="1">
      <c r="A30" s="105" t="s">
        <v>259</v>
      </c>
      <c r="B30" s="3" t="s">
        <v>257</v>
      </c>
      <c r="C30" s="78">
        <v>182</v>
      </c>
      <c r="D30" s="56">
        <v>183</v>
      </c>
    </row>
    <row r="31" spans="1:4" ht="87" customHeight="1">
      <c r="A31" s="105" t="s">
        <v>193</v>
      </c>
      <c r="B31" s="3" t="s">
        <v>258</v>
      </c>
      <c r="C31" s="78">
        <v>191</v>
      </c>
      <c r="D31" s="56">
        <v>191.5</v>
      </c>
    </row>
    <row r="32" spans="1:4" ht="48.75" customHeight="1">
      <c r="A32" s="6" t="s">
        <v>195</v>
      </c>
      <c r="B32" s="3" t="s">
        <v>156</v>
      </c>
      <c r="C32" s="78">
        <f>C33</f>
        <v>21.3</v>
      </c>
      <c r="D32" s="78">
        <f>D33</f>
        <v>21.4</v>
      </c>
    </row>
    <row r="33" spans="1:4" ht="51">
      <c r="A33" s="6" t="s">
        <v>196</v>
      </c>
      <c r="B33" s="3" t="s">
        <v>9</v>
      </c>
      <c r="C33" s="78">
        <v>21.3</v>
      </c>
      <c r="D33" s="78">
        <v>21.4</v>
      </c>
    </row>
    <row r="34" spans="1:4" ht="25.5">
      <c r="A34" s="7" t="s">
        <v>154</v>
      </c>
      <c r="B34" s="10" t="s">
        <v>155</v>
      </c>
      <c r="C34" s="77">
        <f>C35</f>
        <v>503</v>
      </c>
      <c r="D34" s="77">
        <f>D35</f>
        <v>503.5</v>
      </c>
    </row>
    <row r="35" spans="1:4" ht="38.25">
      <c r="A35" s="6" t="s">
        <v>62</v>
      </c>
      <c r="B35" s="3" t="s">
        <v>260</v>
      </c>
      <c r="C35" s="78">
        <v>503</v>
      </c>
      <c r="D35" s="78">
        <v>503.5</v>
      </c>
    </row>
    <row r="36" spans="1:4" ht="14.25">
      <c r="A36" s="68" t="s">
        <v>11</v>
      </c>
      <c r="B36" s="70" t="s">
        <v>10</v>
      </c>
      <c r="C36" s="75">
        <f>C37+C48</f>
        <v>3269.8999999999996</v>
      </c>
      <c r="D36" s="75">
        <f>D37+D48</f>
        <v>3244.7</v>
      </c>
    </row>
    <row r="37" spans="1:4" ht="25.5">
      <c r="A37" s="7" t="s">
        <v>165</v>
      </c>
      <c r="B37" s="10" t="s">
        <v>158</v>
      </c>
      <c r="C37" s="77">
        <f>C38+C40+C42+C45</f>
        <v>3214.8999999999996</v>
      </c>
      <c r="D37" s="77">
        <f>D38+D40+D42+D45</f>
        <v>3189.7</v>
      </c>
    </row>
    <row r="38" spans="1:4" ht="28.5" customHeight="1">
      <c r="A38" s="105" t="s">
        <v>197</v>
      </c>
      <c r="B38" s="29" t="s">
        <v>198</v>
      </c>
      <c r="C38" s="78">
        <f>C39</f>
        <v>1396.9</v>
      </c>
      <c r="D38" s="78">
        <f>D39</f>
        <v>1396.9</v>
      </c>
    </row>
    <row r="39" spans="1:4" ht="25.5">
      <c r="A39" s="105" t="s">
        <v>200</v>
      </c>
      <c r="B39" s="29" t="s">
        <v>290</v>
      </c>
      <c r="C39" s="78">
        <v>1396.9</v>
      </c>
      <c r="D39" s="78">
        <v>1396.9</v>
      </c>
    </row>
    <row r="40" spans="1:4" ht="25.5">
      <c r="A40" s="6" t="s">
        <v>159</v>
      </c>
      <c r="B40" s="3" t="s">
        <v>160</v>
      </c>
      <c r="C40" s="78">
        <f>C41</f>
        <v>1623.6</v>
      </c>
      <c r="D40" s="78">
        <f>D41</f>
        <v>1598.4</v>
      </c>
    </row>
    <row r="41" spans="1:4" ht="12.75">
      <c r="A41" s="6" t="s">
        <v>14</v>
      </c>
      <c r="B41" s="3" t="s">
        <v>15</v>
      </c>
      <c r="C41" s="78">
        <v>1623.6</v>
      </c>
      <c r="D41" s="78">
        <v>1598.4</v>
      </c>
    </row>
    <row r="42" spans="1:4" ht="25.5">
      <c r="A42" s="6" t="s">
        <v>161</v>
      </c>
      <c r="B42" s="3" t="s">
        <v>162</v>
      </c>
      <c r="C42" s="3">
        <f>C43+C44</f>
        <v>151.2</v>
      </c>
      <c r="D42" s="3">
        <f>D43+D44</f>
        <v>151.2</v>
      </c>
    </row>
    <row r="43" spans="1:4" ht="12.75" customHeight="1">
      <c r="A43" s="81" t="s">
        <v>201</v>
      </c>
      <c r="B43" s="64" t="s">
        <v>202</v>
      </c>
      <c r="C43" s="3">
        <v>147.6</v>
      </c>
      <c r="D43" s="3">
        <v>147.6</v>
      </c>
    </row>
    <row r="44" spans="1:4" ht="25.5">
      <c r="A44" s="6" t="s">
        <v>13</v>
      </c>
      <c r="B44" s="3" t="s">
        <v>12</v>
      </c>
      <c r="C44" s="3">
        <v>3.6</v>
      </c>
      <c r="D44" s="3">
        <v>3.6</v>
      </c>
    </row>
    <row r="45" spans="1:4" ht="12.75">
      <c r="A45" s="6" t="s">
        <v>43</v>
      </c>
      <c r="B45" s="3" t="s">
        <v>163</v>
      </c>
      <c r="C45" s="3">
        <f>C46+C47</f>
        <v>43.2</v>
      </c>
      <c r="D45" s="3">
        <f>D46+D47</f>
        <v>43.2</v>
      </c>
    </row>
    <row r="46" spans="1:4" ht="38.25">
      <c r="A46" s="6" t="s">
        <v>76</v>
      </c>
      <c r="B46" s="3" t="s">
        <v>164</v>
      </c>
      <c r="C46" s="3">
        <v>8</v>
      </c>
      <c r="D46" s="3">
        <v>8</v>
      </c>
    </row>
    <row r="47" spans="1:4" ht="25.5">
      <c r="A47" s="105" t="s">
        <v>262</v>
      </c>
      <c r="B47" s="64" t="s">
        <v>261</v>
      </c>
      <c r="C47" s="3">
        <v>35.2</v>
      </c>
      <c r="D47" s="3">
        <v>35.2</v>
      </c>
    </row>
    <row r="48" spans="1:4" ht="12.75">
      <c r="A48" s="87" t="s">
        <v>203</v>
      </c>
      <c r="B48" s="29" t="s">
        <v>204</v>
      </c>
      <c r="C48" s="3">
        <v>55</v>
      </c>
      <c r="D48" s="3">
        <v>55</v>
      </c>
    </row>
    <row r="49" spans="1:4" ht="12.75">
      <c r="A49" s="93"/>
      <c r="B49" s="91"/>
      <c r="C49" s="86"/>
      <c r="D49" s="86"/>
    </row>
    <row r="50" spans="1:4" ht="12.75">
      <c r="A50" s="85"/>
      <c r="B50" s="86"/>
      <c r="C50" s="86"/>
      <c r="D50" s="86"/>
    </row>
    <row r="51" spans="1:4" ht="18.75">
      <c r="A51" s="22" t="s">
        <v>205</v>
      </c>
      <c r="B51" s="79" t="s">
        <v>208</v>
      </c>
      <c r="C51" s="79" t="s">
        <v>206</v>
      </c>
      <c r="D51" s="11"/>
    </row>
  </sheetData>
  <mergeCells count="3">
    <mergeCell ref="B4:D4"/>
    <mergeCell ref="B2:D2"/>
    <mergeCell ref="A6:D6"/>
  </mergeCells>
  <printOptions/>
  <pageMargins left="0.33" right="0.16" top="0.62" bottom="0.21" header="0.17" footer="0.4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0"/>
  <sheetViews>
    <sheetView workbookViewId="0" topLeftCell="A1">
      <selection activeCell="H7" sqref="H7"/>
    </sheetView>
  </sheetViews>
  <sheetFormatPr defaultColWidth="9.00390625" defaultRowHeight="12.75"/>
  <cols>
    <col min="3" max="3" width="10.375" style="0" customWidth="1"/>
    <col min="8" max="8" width="12.375" style="0" customWidth="1"/>
    <col min="10" max="10" width="9.75390625" style="0" customWidth="1"/>
  </cols>
  <sheetData>
    <row r="1" spans="6:10" ht="13.5" customHeight="1">
      <c r="F1" s="162" t="s">
        <v>183</v>
      </c>
      <c r="G1" s="162"/>
      <c r="H1" s="162"/>
      <c r="I1" s="162"/>
      <c r="J1" s="162"/>
    </row>
    <row r="2" spans="8:10" ht="12.75">
      <c r="H2" s="11"/>
      <c r="I2" s="11"/>
      <c r="J2" s="11"/>
    </row>
    <row r="3" spans="6:10" ht="112.5" customHeight="1">
      <c r="F3" s="161" t="s">
        <v>314</v>
      </c>
      <c r="G3" s="161"/>
      <c r="H3" s="161"/>
      <c r="I3" s="161"/>
      <c r="J3" s="161"/>
    </row>
    <row r="4" spans="1:10" ht="12.75">
      <c r="A4" s="72"/>
      <c r="B4" s="72"/>
      <c r="C4" s="72"/>
      <c r="D4" s="72"/>
      <c r="E4" s="72"/>
      <c r="F4" s="72"/>
      <c r="G4" s="72"/>
      <c r="H4" s="72"/>
      <c r="I4" s="72"/>
      <c r="J4" s="72"/>
    </row>
    <row r="5" spans="1:10" ht="37.5" customHeight="1">
      <c r="A5" s="175" t="s">
        <v>210</v>
      </c>
      <c r="B5" s="176"/>
      <c r="C5" s="176"/>
      <c r="D5" s="176"/>
      <c r="E5" s="176"/>
      <c r="F5" s="176"/>
      <c r="G5" s="176"/>
      <c r="H5" s="176"/>
      <c r="I5" s="176"/>
      <c r="J5" s="176"/>
    </row>
    <row r="6" spans="1:10" ht="14.25" customHeight="1">
      <c r="A6" s="72"/>
      <c r="B6" s="72"/>
      <c r="C6" s="72"/>
      <c r="D6" s="72"/>
      <c r="E6" s="72"/>
      <c r="F6" s="72"/>
      <c r="G6" s="72"/>
      <c r="H6" s="72"/>
      <c r="I6" s="182" t="s">
        <v>308</v>
      </c>
      <c r="J6" s="182"/>
    </row>
    <row r="7" spans="1:10" ht="104.25" customHeight="1">
      <c r="A7" s="177" t="s">
        <v>78</v>
      </c>
      <c r="B7" s="177"/>
      <c r="C7" s="177"/>
      <c r="D7" s="84" t="s">
        <v>166</v>
      </c>
      <c r="E7" s="84" t="s">
        <v>79</v>
      </c>
      <c r="F7" s="84" t="s">
        <v>80</v>
      </c>
      <c r="G7" s="84" t="s">
        <v>81</v>
      </c>
      <c r="H7" s="84" t="s">
        <v>310</v>
      </c>
      <c r="I7" s="84" t="s">
        <v>263</v>
      </c>
      <c r="J7" s="84" t="s">
        <v>82</v>
      </c>
    </row>
    <row r="8" spans="1:10" ht="12.75">
      <c r="A8" s="178" t="s">
        <v>84</v>
      </c>
      <c r="B8" s="178"/>
      <c r="C8" s="178"/>
      <c r="D8" s="98" t="s">
        <v>85</v>
      </c>
      <c r="E8" s="98" t="s">
        <v>86</v>
      </c>
      <c r="F8" s="98" t="s">
        <v>83</v>
      </c>
      <c r="G8" s="98" t="s">
        <v>168</v>
      </c>
      <c r="H8" s="98" t="s">
        <v>87</v>
      </c>
      <c r="I8" s="98" t="s">
        <v>88</v>
      </c>
      <c r="J8" s="98" t="s">
        <v>89</v>
      </c>
    </row>
    <row r="9" spans="1:10" ht="42" customHeight="1">
      <c r="A9" s="179" t="s">
        <v>211</v>
      </c>
      <c r="B9" s="179"/>
      <c r="C9" s="179"/>
      <c r="D9" s="99" t="s">
        <v>167</v>
      </c>
      <c r="E9" s="180"/>
      <c r="F9" s="181"/>
      <c r="G9" s="181"/>
      <c r="H9" s="100">
        <f>H10+H13+H18+H21+H24+H27+H32+H35+H42+H45+H48+H55+H58+H71+H74</f>
        <v>8025.699999999999</v>
      </c>
      <c r="I9" s="100">
        <f>I10+I13+I18+I21+I24+I27+I32+I35+I42+I45+I48+I55+I58+I71+I74</f>
        <v>7718.700000000001</v>
      </c>
      <c r="J9" s="100">
        <f>I9/H9*100</f>
        <v>96.17478849196957</v>
      </c>
    </row>
    <row r="10" spans="1:10" ht="46.5" customHeight="1">
      <c r="A10" s="165" t="s">
        <v>90</v>
      </c>
      <c r="B10" s="165"/>
      <c r="C10" s="165"/>
      <c r="D10" s="84" t="s">
        <v>167</v>
      </c>
      <c r="E10" s="84" t="s">
        <v>91</v>
      </c>
      <c r="F10" s="101"/>
      <c r="G10" s="101"/>
      <c r="H10" s="102">
        <f>H11</f>
        <v>361.9</v>
      </c>
      <c r="I10" s="102">
        <f>I11</f>
        <v>361.9</v>
      </c>
      <c r="J10" s="102">
        <f>I10/H10*100</f>
        <v>100</v>
      </c>
    </row>
    <row r="11" spans="1:10" ht="16.5" customHeight="1">
      <c r="A11" s="165" t="s">
        <v>212</v>
      </c>
      <c r="B11" s="165"/>
      <c r="C11" s="165"/>
      <c r="D11" s="84" t="s">
        <v>167</v>
      </c>
      <c r="E11" s="84" t="s">
        <v>91</v>
      </c>
      <c r="F11" s="84" t="s">
        <v>92</v>
      </c>
      <c r="G11" s="101"/>
      <c r="H11" s="102">
        <v>361.9</v>
      </c>
      <c r="I11" s="102">
        <v>361.9</v>
      </c>
      <c r="J11" s="102">
        <f aca="true" t="shared" si="0" ref="J11:J76">I11/H11*100</f>
        <v>100</v>
      </c>
    </row>
    <row r="12" spans="1:10" ht="20.25" customHeight="1">
      <c r="A12" s="165" t="s">
        <v>213</v>
      </c>
      <c r="B12" s="165"/>
      <c r="C12" s="165"/>
      <c r="D12" s="84" t="s">
        <v>167</v>
      </c>
      <c r="E12" s="84" t="s">
        <v>91</v>
      </c>
      <c r="F12" s="84" t="s">
        <v>92</v>
      </c>
      <c r="G12" s="84" t="s">
        <v>93</v>
      </c>
      <c r="H12" s="102">
        <v>361.9</v>
      </c>
      <c r="I12" s="102">
        <v>361.9</v>
      </c>
      <c r="J12" s="102">
        <f t="shared" si="0"/>
        <v>100</v>
      </c>
    </row>
    <row r="13" spans="1:10" ht="81.75" customHeight="1">
      <c r="A13" s="165" t="s">
        <v>96</v>
      </c>
      <c r="B13" s="165"/>
      <c r="C13" s="165"/>
      <c r="D13" s="84" t="s">
        <v>167</v>
      </c>
      <c r="E13" s="84" t="s">
        <v>97</v>
      </c>
      <c r="F13" s="101"/>
      <c r="G13" s="101"/>
      <c r="H13" s="102">
        <f>H14+H16</f>
        <v>2415.1</v>
      </c>
      <c r="I13" s="102">
        <f>I14+I16</f>
        <v>2297.7</v>
      </c>
      <c r="J13" s="102">
        <f t="shared" si="0"/>
        <v>95.13891764316178</v>
      </c>
    </row>
    <row r="14" spans="1:10" ht="12.75">
      <c r="A14" s="165" t="s">
        <v>94</v>
      </c>
      <c r="B14" s="165"/>
      <c r="C14" s="165"/>
      <c r="D14" s="84" t="s">
        <v>167</v>
      </c>
      <c r="E14" s="84" t="s">
        <v>97</v>
      </c>
      <c r="F14" s="84" t="s">
        <v>95</v>
      </c>
      <c r="G14" s="101"/>
      <c r="H14" s="102">
        <f>H15</f>
        <v>2411.5</v>
      </c>
      <c r="I14" s="102">
        <f>I15</f>
        <v>2294.1</v>
      </c>
      <c r="J14" s="102">
        <f t="shared" si="0"/>
        <v>95.13166079203815</v>
      </c>
    </row>
    <row r="15" spans="1:10" ht="24" customHeight="1">
      <c r="A15" s="165" t="s">
        <v>213</v>
      </c>
      <c r="B15" s="165"/>
      <c r="C15" s="165"/>
      <c r="D15" s="84" t="s">
        <v>167</v>
      </c>
      <c r="E15" s="84" t="s">
        <v>97</v>
      </c>
      <c r="F15" s="84" t="s">
        <v>95</v>
      </c>
      <c r="G15" s="84" t="s">
        <v>93</v>
      </c>
      <c r="H15" s="102">
        <v>2411.5</v>
      </c>
      <c r="I15" s="102">
        <v>2294.1</v>
      </c>
      <c r="J15" s="102">
        <f t="shared" si="0"/>
        <v>95.13166079203815</v>
      </c>
    </row>
    <row r="16" spans="1:10" ht="33" customHeight="1">
      <c r="A16" s="166" t="s">
        <v>98</v>
      </c>
      <c r="B16" s="167"/>
      <c r="C16" s="168"/>
      <c r="D16" s="84" t="s">
        <v>167</v>
      </c>
      <c r="E16" s="84" t="s">
        <v>97</v>
      </c>
      <c r="F16" s="84" t="s">
        <v>99</v>
      </c>
      <c r="G16" s="84"/>
      <c r="H16" s="102">
        <v>3.6</v>
      </c>
      <c r="I16" s="102">
        <v>3.6</v>
      </c>
      <c r="J16" s="102">
        <f t="shared" si="0"/>
        <v>100</v>
      </c>
    </row>
    <row r="17" spans="1:10" ht="24" customHeight="1">
      <c r="A17" s="165" t="s">
        <v>213</v>
      </c>
      <c r="B17" s="165"/>
      <c r="C17" s="165"/>
      <c r="D17" s="84" t="s">
        <v>167</v>
      </c>
      <c r="E17" s="84" t="s">
        <v>97</v>
      </c>
      <c r="F17" s="84" t="s">
        <v>99</v>
      </c>
      <c r="G17" s="84" t="s">
        <v>93</v>
      </c>
      <c r="H17" s="102">
        <v>3.6</v>
      </c>
      <c r="I17" s="102">
        <v>3.6</v>
      </c>
      <c r="J17" s="102">
        <f t="shared" si="0"/>
        <v>100</v>
      </c>
    </row>
    <row r="18" spans="1:10" ht="23.25" customHeight="1">
      <c r="A18" s="165" t="s">
        <v>218</v>
      </c>
      <c r="B18" s="165"/>
      <c r="C18" s="165"/>
      <c r="D18" s="84" t="s">
        <v>167</v>
      </c>
      <c r="E18" s="84" t="s">
        <v>214</v>
      </c>
      <c r="F18" s="84"/>
      <c r="G18" s="84"/>
      <c r="H18" s="102">
        <f>H19</f>
        <v>5</v>
      </c>
      <c r="I18" s="102">
        <f>I19</f>
        <v>0</v>
      </c>
      <c r="J18" s="102">
        <f t="shared" si="0"/>
        <v>0</v>
      </c>
    </row>
    <row r="19" spans="1:10" ht="22.5" customHeight="1">
      <c r="A19" s="165" t="s">
        <v>217</v>
      </c>
      <c r="B19" s="165"/>
      <c r="C19" s="165"/>
      <c r="D19" s="84" t="s">
        <v>167</v>
      </c>
      <c r="E19" s="84" t="s">
        <v>214</v>
      </c>
      <c r="F19" s="84" t="s">
        <v>215</v>
      </c>
      <c r="G19" s="84"/>
      <c r="H19" s="102">
        <v>5</v>
      </c>
      <c r="I19" s="102">
        <v>0</v>
      </c>
      <c r="J19" s="102">
        <f t="shared" si="0"/>
        <v>0</v>
      </c>
    </row>
    <row r="20" spans="1:10" ht="12.75">
      <c r="A20" s="165" t="s">
        <v>68</v>
      </c>
      <c r="B20" s="165"/>
      <c r="C20" s="165"/>
      <c r="D20" s="84" t="s">
        <v>167</v>
      </c>
      <c r="E20" s="84" t="s">
        <v>214</v>
      </c>
      <c r="F20" s="84" t="s">
        <v>215</v>
      </c>
      <c r="G20" s="84" t="s">
        <v>100</v>
      </c>
      <c r="H20" s="102">
        <v>5</v>
      </c>
      <c r="I20" s="102">
        <v>0</v>
      </c>
      <c r="J20" s="102">
        <f t="shared" si="0"/>
        <v>0</v>
      </c>
    </row>
    <row r="21" spans="1:10" ht="24" customHeight="1">
      <c r="A21" s="165" t="s">
        <v>101</v>
      </c>
      <c r="B21" s="165"/>
      <c r="C21" s="165"/>
      <c r="D21" s="84" t="s">
        <v>167</v>
      </c>
      <c r="E21" s="84" t="s">
        <v>169</v>
      </c>
      <c r="F21" s="101"/>
      <c r="G21" s="101"/>
      <c r="H21" s="102">
        <f>H22</f>
        <v>36</v>
      </c>
      <c r="I21" s="102">
        <f>I22</f>
        <v>36</v>
      </c>
      <c r="J21" s="102">
        <f t="shared" si="0"/>
        <v>100</v>
      </c>
    </row>
    <row r="22" spans="1:10" ht="44.25" customHeight="1">
      <c r="A22" s="165" t="s">
        <v>265</v>
      </c>
      <c r="B22" s="165"/>
      <c r="C22" s="165"/>
      <c r="D22" s="84" t="s">
        <v>167</v>
      </c>
      <c r="E22" s="84" t="s">
        <v>169</v>
      </c>
      <c r="F22" s="84" t="s">
        <v>102</v>
      </c>
      <c r="G22" s="101"/>
      <c r="H22" s="102">
        <f>H23</f>
        <v>36</v>
      </c>
      <c r="I22" s="102">
        <f>I23</f>
        <v>36</v>
      </c>
      <c r="J22" s="102">
        <f t="shared" si="0"/>
        <v>100</v>
      </c>
    </row>
    <row r="23" spans="1:10" ht="12.75">
      <c r="A23" s="165" t="s">
        <v>68</v>
      </c>
      <c r="B23" s="165"/>
      <c r="C23" s="165"/>
      <c r="D23" s="84" t="s">
        <v>167</v>
      </c>
      <c r="E23" s="84" t="s">
        <v>169</v>
      </c>
      <c r="F23" s="84" t="s">
        <v>102</v>
      </c>
      <c r="G23" s="84" t="s">
        <v>100</v>
      </c>
      <c r="H23" s="102">
        <v>36</v>
      </c>
      <c r="I23" s="102">
        <v>36</v>
      </c>
      <c r="J23" s="102">
        <f t="shared" si="0"/>
        <v>100</v>
      </c>
    </row>
    <row r="24" spans="1:10" ht="23.25" customHeight="1">
      <c r="A24" s="174" t="s">
        <v>224</v>
      </c>
      <c r="B24" s="174"/>
      <c r="C24" s="174"/>
      <c r="D24" s="84" t="s">
        <v>167</v>
      </c>
      <c r="E24" s="84" t="s">
        <v>225</v>
      </c>
      <c r="F24" s="84"/>
      <c r="G24" s="84"/>
      <c r="H24" s="102">
        <f>H25</f>
        <v>147.6</v>
      </c>
      <c r="I24" s="102">
        <f>I25</f>
        <v>147.6</v>
      </c>
      <c r="J24" s="102">
        <f t="shared" si="0"/>
        <v>100</v>
      </c>
    </row>
    <row r="25" spans="1:10" ht="41.25" customHeight="1">
      <c r="A25" s="174" t="s">
        <v>226</v>
      </c>
      <c r="B25" s="174"/>
      <c r="C25" s="174"/>
      <c r="D25" s="84" t="s">
        <v>167</v>
      </c>
      <c r="E25" s="84" t="s">
        <v>225</v>
      </c>
      <c r="F25" s="84" t="s">
        <v>227</v>
      </c>
      <c r="G25" s="84"/>
      <c r="H25" s="102">
        <v>147.6</v>
      </c>
      <c r="I25" s="102">
        <v>147.6</v>
      </c>
      <c r="J25" s="102">
        <f t="shared" si="0"/>
        <v>100</v>
      </c>
    </row>
    <row r="26" spans="1:10" ht="21.75" customHeight="1">
      <c r="A26" s="165" t="s">
        <v>213</v>
      </c>
      <c r="B26" s="165"/>
      <c r="C26" s="165"/>
      <c r="D26" s="84" t="s">
        <v>167</v>
      </c>
      <c r="E26" s="84" t="s">
        <v>225</v>
      </c>
      <c r="F26" s="84" t="s">
        <v>227</v>
      </c>
      <c r="G26" s="84" t="s">
        <v>93</v>
      </c>
      <c r="H26" s="102">
        <v>147.6</v>
      </c>
      <c r="I26" s="102">
        <v>147.6</v>
      </c>
      <c r="J26" s="102">
        <f t="shared" si="0"/>
        <v>100</v>
      </c>
    </row>
    <row r="27" spans="1:10" ht="54.75" customHeight="1">
      <c r="A27" s="165" t="s">
        <v>103</v>
      </c>
      <c r="B27" s="165"/>
      <c r="C27" s="165"/>
      <c r="D27" s="84" t="s">
        <v>167</v>
      </c>
      <c r="E27" s="84" t="s">
        <v>104</v>
      </c>
      <c r="F27" s="101"/>
      <c r="G27" s="101"/>
      <c r="H27" s="102">
        <f>H29+H31</f>
        <v>129.2</v>
      </c>
      <c r="I27" s="102">
        <f>I29+I31</f>
        <v>126.2</v>
      </c>
      <c r="J27" s="102">
        <f t="shared" si="0"/>
        <v>97.6780185758514</v>
      </c>
    </row>
    <row r="28" spans="1:10" ht="54.75" customHeight="1">
      <c r="A28" s="165" t="s">
        <v>105</v>
      </c>
      <c r="B28" s="165"/>
      <c r="C28" s="165"/>
      <c r="D28" s="84" t="s">
        <v>167</v>
      </c>
      <c r="E28" s="84" t="s">
        <v>104</v>
      </c>
      <c r="F28" s="84" t="s">
        <v>106</v>
      </c>
      <c r="G28" s="101"/>
      <c r="H28" s="102">
        <v>3</v>
      </c>
      <c r="I28" s="102">
        <v>0</v>
      </c>
      <c r="J28" s="102">
        <f t="shared" si="0"/>
        <v>0</v>
      </c>
    </row>
    <row r="29" spans="1:10" ht="16.5" customHeight="1">
      <c r="A29" s="165" t="s">
        <v>68</v>
      </c>
      <c r="B29" s="165"/>
      <c r="C29" s="165"/>
      <c r="D29" s="84" t="s">
        <v>167</v>
      </c>
      <c r="E29" s="84" t="s">
        <v>104</v>
      </c>
      <c r="F29" s="84" t="s">
        <v>106</v>
      </c>
      <c r="G29" s="84" t="s">
        <v>100</v>
      </c>
      <c r="H29" s="102">
        <v>3</v>
      </c>
      <c r="I29" s="102">
        <v>0</v>
      </c>
      <c r="J29" s="102">
        <f t="shared" si="0"/>
        <v>0</v>
      </c>
    </row>
    <row r="30" spans="1:10" ht="23.25" customHeight="1">
      <c r="A30" s="165" t="s">
        <v>171</v>
      </c>
      <c r="B30" s="165"/>
      <c r="C30" s="165"/>
      <c r="D30" s="84" t="s">
        <v>167</v>
      </c>
      <c r="E30" s="84" t="s">
        <v>104</v>
      </c>
      <c r="F30" s="84" t="s">
        <v>170</v>
      </c>
      <c r="G30" s="101"/>
      <c r="H30" s="102">
        <v>126.2</v>
      </c>
      <c r="I30" s="102">
        <v>126.2</v>
      </c>
      <c r="J30" s="102">
        <f t="shared" si="0"/>
        <v>100</v>
      </c>
    </row>
    <row r="31" spans="1:10" ht="13.5" customHeight="1">
      <c r="A31" s="165" t="s">
        <v>45</v>
      </c>
      <c r="B31" s="165"/>
      <c r="C31" s="165"/>
      <c r="D31" s="84" t="s">
        <v>167</v>
      </c>
      <c r="E31" s="84" t="s">
        <v>104</v>
      </c>
      <c r="F31" s="84" t="s">
        <v>170</v>
      </c>
      <c r="G31" s="84" t="s">
        <v>130</v>
      </c>
      <c r="H31" s="102">
        <v>126.2</v>
      </c>
      <c r="I31" s="102">
        <v>126.2</v>
      </c>
      <c r="J31" s="102">
        <f t="shared" si="0"/>
        <v>100</v>
      </c>
    </row>
    <row r="32" spans="1:10" ht="42.75" customHeight="1">
      <c r="A32" s="165" t="s">
        <v>107</v>
      </c>
      <c r="B32" s="165"/>
      <c r="C32" s="165"/>
      <c r="D32" s="84" t="s">
        <v>167</v>
      </c>
      <c r="E32" s="84" t="s">
        <v>108</v>
      </c>
      <c r="F32" s="101"/>
      <c r="G32" s="101"/>
      <c r="H32" s="102">
        <f>H34</f>
        <v>7</v>
      </c>
      <c r="I32" s="102">
        <f>I34</f>
        <v>0</v>
      </c>
      <c r="J32" s="102">
        <f t="shared" si="0"/>
        <v>0</v>
      </c>
    </row>
    <row r="33" spans="1:10" ht="45" customHeight="1">
      <c r="A33" s="165" t="s">
        <v>109</v>
      </c>
      <c r="B33" s="165"/>
      <c r="C33" s="165"/>
      <c r="D33" s="84" t="s">
        <v>167</v>
      </c>
      <c r="E33" s="84" t="s">
        <v>108</v>
      </c>
      <c r="F33" s="84" t="s">
        <v>110</v>
      </c>
      <c r="G33" s="101"/>
      <c r="H33" s="102">
        <v>7</v>
      </c>
      <c r="I33" s="102">
        <v>0</v>
      </c>
      <c r="J33" s="102">
        <f t="shared" si="0"/>
        <v>0</v>
      </c>
    </row>
    <row r="34" spans="1:10" ht="21.75" customHeight="1">
      <c r="A34" s="165" t="s">
        <v>213</v>
      </c>
      <c r="B34" s="165"/>
      <c r="C34" s="165"/>
      <c r="D34" s="84" t="s">
        <v>167</v>
      </c>
      <c r="E34" s="84" t="s">
        <v>108</v>
      </c>
      <c r="F34" s="84" t="s">
        <v>110</v>
      </c>
      <c r="G34" s="84" t="s">
        <v>93</v>
      </c>
      <c r="H34" s="102">
        <v>7</v>
      </c>
      <c r="I34" s="102">
        <v>0</v>
      </c>
      <c r="J34" s="102">
        <f t="shared" si="0"/>
        <v>0</v>
      </c>
    </row>
    <row r="35" spans="1:10" ht="21.75" customHeight="1">
      <c r="A35" s="166" t="s">
        <v>269</v>
      </c>
      <c r="B35" s="167"/>
      <c r="C35" s="168"/>
      <c r="D35" s="84" t="s">
        <v>167</v>
      </c>
      <c r="E35" s="84" t="s">
        <v>266</v>
      </c>
      <c r="F35" s="84"/>
      <c r="G35" s="84"/>
      <c r="H35" s="102">
        <f>H36+H38+H40</f>
        <v>1584</v>
      </c>
      <c r="I35" s="102">
        <f>I36+I38+I40</f>
        <v>1554.5</v>
      </c>
      <c r="J35" s="102">
        <f t="shared" si="0"/>
        <v>98.13762626262627</v>
      </c>
    </row>
    <row r="36" spans="1:10" ht="66" customHeight="1">
      <c r="A36" s="166" t="s">
        <v>268</v>
      </c>
      <c r="B36" s="167"/>
      <c r="C36" s="168"/>
      <c r="D36" s="84" t="s">
        <v>167</v>
      </c>
      <c r="E36" s="84" t="s">
        <v>266</v>
      </c>
      <c r="F36" s="84" t="s">
        <v>267</v>
      </c>
      <c r="G36" s="84"/>
      <c r="H36" s="102">
        <v>424</v>
      </c>
      <c r="I36" s="102">
        <v>423.1</v>
      </c>
      <c r="J36" s="102">
        <f t="shared" si="0"/>
        <v>99.78773584905662</v>
      </c>
    </row>
    <row r="37" spans="1:10" ht="13.5" customHeight="1">
      <c r="A37" s="165" t="s">
        <v>68</v>
      </c>
      <c r="B37" s="165"/>
      <c r="C37" s="165"/>
      <c r="D37" s="84" t="s">
        <v>167</v>
      </c>
      <c r="E37" s="84" t="s">
        <v>266</v>
      </c>
      <c r="F37" s="84" t="s">
        <v>267</v>
      </c>
      <c r="G37" s="84" t="s">
        <v>100</v>
      </c>
      <c r="H37" s="102">
        <v>424</v>
      </c>
      <c r="I37" s="102">
        <v>423.1</v>
      </c>
      <c r="J37" s="102">
        <f t="shared" si="0"/>
        <v>99.78773584905662</v>
      </c>
    </row>
    <row r="38" spans="1:10" ht="42.75" customHeight="1">
      <c r="A38" s="169" t="s">
        <v>277</v>
      </c>
      <c r="B38" s="170"/>
      <c r="C38" s="171"/>
      <c r="D38" s="84" t="s">
        <v>167</v>
      </c>
      <c r="E38" s="84" t="s">
        <v>266</v>
      </c>
      <c r="F38" s="84" t="s">
        <v>270</v>
      </c>
      <c r="G38" s="84"/>
      <c r="H38" s="102">
        <v>1100</v>
      </c>
      <c r="I38" s="102">
        <v>1074.8</v>
      </c>
      <c r="J38" s="102">
        <f t="shared" si="0"/>
        <v>97.7090909090909</v>
      </c>
    </row>
    <row r="39" spans="1:10" ht="13.5" customHeight="1">
      <c r="A39" s="172" t="s">
        <v>68</v>
      </c>
      <c r="B39" s="172"/>
      <c r="C39" s="172"/>
      <c r="D39" s="84" t="s">
        <v>167</v>
      </c>
      <c r="E39" s="84" t="s">
        <v>266</v>
      </c>
      <c r="F39" s="84" t="s">
        <v>270</v>
      </c>
      <c r="G39" s="84" t="s">
        <v>100</v>
      </c>
      <c r="H39" s="102">
        <v>1100</v>
      </c>
      <c r="I39" s="102">
        <v>1074.8</v>
      </c>
      <c r="J39" s="102">
        <f t="shared" si="0"/>
        <v>97.7090909090909</v>
      </c>
    </row>
    <row r="40" spans="1:10" ht="63.75" customHeight="1">
      <c r="A40" s="169" t="s">
        <v>276</v>
      </c>
      <c r="B40" s="170"/>
      <c r="C40" s="171"/>
      <c r="D40" s="84" t="s">
        <v>167</v>
      </c>
      <c r="E40" s="84" t="s">
        <v>266</v>
      </c>
      <c r="F40" s="84" t="s">
        <v>271</v>
      </c>
      <c r="G40" s="84"/>
      <c r="H40" s="102">
        <v>60</v>
      </c>
      <c r="I40" s="102">
        <v>56.6</v>
      </c>
      <c r="J40" s="102">
        <f t="shared" si="0"/>
        <v>94.33333333333334</v>
      </c>
    </row>
    <row r="41" spans="1:10" ht="13.5" customHeight="1">
      <c r="A41" s="165" t="s">
        <v>68</v>
      </c>
      <c r="B41" s="165"/>
      <c r="C41" s="165"/>
      <c r="D41" s="84" t="s">
        <v>167</v>
      </c>
      <c r="E41" s="84" t="s">
        <v>266</v>
      </c>
      <c r="F41" s="84" t="s">
        <v>271</v>
      </c>
      <c r="G41" s="84" t="s">
        <v>100</v>
      </c>
      <c r="H41" s="102">
        <v>60</v>
      </c>
      <c r="I41" s="102">
        <v>56.6</v>
      </c>
      <c r="J41" s="102">
        <f t="shared" si="0"/>
        <v>94.33333333333334</v>
      </c>
    </row>
    <row r="42" spans="1:10" ht="24" customHeight="1">
      <c r="A42" s="165" t="s">
        <v>111</v>
      </c>
      <c r="B42" s="165"/>
      <c r="C42" s="165"/>
      <c r="D42" s="84" t="s">
        <v>167</v>
      </c>
      <c r="E42" s="84" t="s">
        <v>112</v>
      </c>
      <c r="F42" s="101"/>
      <c r="G42" s="101"/>
      <c r="H42" s="102">
        <f>H43</f>
        <v>20</v>
      </c>
      <c r="I42" s="102">
        <f>I43</f>
        <v>0</v>
      </c>
      <c r="J42" s="102">
        <f t="shared" si="0"/>
        <v>0</v>
      </c>
    </row>
    <row r="43" spans="1:10" ht="55.5" customHeight="1">
      <c r="A43" s="165" t="s">
        <v>219</v>
      </c>
      <c r="B43" s="165"/>
      <c r="C43" s="165"/>
      <c r="D43" s="84" t="s">
        <v>167</v>
      </c>
      <c r="E43" s="84" t="s">
        <v>112</v>
      </c>
      <c r="F43" s="84" t="s">
        <v>172</v>
      </c>
      <c r="G43" s="101"/>
      <c r="H43" s="102">
        <v>20</v>
      </c>
      <c r="I43" s="102">
        <v>0</v>
      </c>
      <c r="J43" s="102">
        <f t="shared" si="0"/>
        <v>0</v>
      </c>
    </row>
    <row r="44" spans="1:10" ht="12.75">
      <c r="A44" s="165" t="s">
        <v>68</v>
      </c>
      <c r="B44" s="165"/>
      <c r="C44" s="165"/>
      <c r="D44" s="84" t="s">
        <v>167</v>
      </c>
      <c r="E44" s="84" t="s">
        <v>112</v>
      </c>
      <c r="F44" s="84" t="s">
        <v>172</v>
      </c>
      <c r="G44" s="84" t="s">
        <v>100</v>
      </c>
      <c r="H44" s="102">
        <v>20</v>
      </c>
      <c r="I44" s="102">
        <v>0</v>
      </c>
      <c r="J44" s="102">
        <f t="shared" si="0"/>
        <v>0</v>
      </c>
    </row>
    <row r="45" spans="1:10" ht="18.75" customHeight="1">
      <c r="A45" s="165" t="s">
        <v>113</v>
      </c>
      <c r="B45" s="165"/>
      <c r="C45" s="165"/>
      <c r="D45" s="84" t="s">
        <v>167</v>
      </c>
      <c r="E45" s="84" t="s">
        <v>114</v>
      </c>
      <c r="F45" s="101"/>
      <c r="G45" s="101"/>
      <c r="H45" s="102">
        <f>H47</f>
        <v>226.2</v>
      </c>
      <c r="I45" s="102">
        <f>I47</f>
        <v>226.2</v>
      </c>
      <c r="J45" s="102">
        <f t="shared" si="0"/>
        <v>100</v>
      </c>
    </row>
    <row r="46" spans="1:10" ht="25.5" customHeight="1">
      <c r="A46" s="165" t="s">
        <v>115</v>
      </c>
      <c r="B46" s="165"/>
      <c r="C46" s="165"/>
      <c r="D46" s="84" t="s">
        <v>167</v>
      </c>
      <c r="E46" s="84" t="s">
        <v>114</v>
      </c>
      <c r="F46" s="84" t="s">
        <v>116</v>
      </c>
      <c r="G46" s="101"/>
      <c r="H46" s="102">
        <v>226.2</v>
      </c>
      <c r="I46" s="102">
        <v>226.2</v>
      </c>
      <c r="J46" s="102">
        <f t="shared" si="0"/>
        <v>100</v>
      </c>
    </row>
    <row r="47" spans="1:10" ht="12.75">
      <c r="A47" s="165" t="s">
        <v>68</v>
      </c>
      <c r="B47" s="165"/>
      <c r="C47" s="165"/>
      <c r="D47" s="84" t="s">
        <v>167</v>
      </c>
      <c r="E47" s="84" t="s">
        <v>114</v>
      </c>
      <c r="F47" s="84" t="s">
        <v>116</v>
      </c>
      <c r="G47" s="84" t="s">
        <v>100</v>
      </c>
      <c r="H47" s="102">
        <v>226.2</v>
      </c>
      <c r="I47" s="102">
        <v>226.2</v>
      </c>
      <c r="J47" s="102">
        <f t="shared" si="0"/>
        <v>100</v>
      </c>
    </row>
    <row r="48" spans="1:10" ht="12.75">
      <c r="A48" s="165" t="s">
        <v>117</v>
      </c>
      <c r="B48" s="165"/>
      <c r="C48" s="165"/>
      <c r="D48" s="84" t="s">
        <v>167</v>
      </c>
      <c r="E48" s="84" t="s">
        <v>118</v>
      </c>
      <c r="F48" s="101"/>
      <c r="G48" s="101"/>
      <c r="H48" s="107">
        <f>H49+H51+H53</f>
        <v>642.9</v>
      </c>
      <c r="I48" s="102">
        <f>I49+I51+I53</f>
        <v>558.6</v>
      </c>
      <c r="J48" s="102">
        <f t="shared" si="0"/>
        <v>86.8875408306113</v>
      </c>
    </row>
    <row r="49" spans="1:10" ht="12.75">
      <c r="A49" s="165" t="s">
        <v>119</v>
      </c>
      <c r="B49" s="165"/>
      <c r="C49" s="165"/>
      <c r="D49" s="84" t="s">
        <v>167</v>
      </c>
      <c r="E49" s="84" t="s">
        <v>118</v>
      </c>
      <c r="F49" s="84" t="s">
        <v>120</v>
      </c>
      <c r="G49" s="101"/>
      <c r="H49" s="102">
        <f>H50</f>
        <v>88.6</v>
      </c>
      <c r="I49" s="102">
        <f>I50</f>
        <v>54.2</v>
      </c>
      <c r="J49" s="102">
        <f t="shared" si="0"/>
        <v>61.17381489841988</v>
      </c>
    </row>
    <row r="50" spans="1:10" ht="12.75">
      <c r="A50" s="165" t="s">
        <v>68</v>
      </c>
      <c r="B50" s="165"/>
      <c r="C50" s="165"/>
      <c r="D50" s="84" t="s">
        <v>167</v>
      </c>
      <c r="E50" s="84" t="s">
        <v>118</v>
      </c>
      <c r="F50" s="84" t="s">
        <v>120</v>
      </c>
      <c r="G50" s="84" t="s">
        <v>100</v>
      </c>
      <c r="H50" s="102">
        <v>88.6</v>
      </c>
      <c r="I50" s="102">
        <v>54.2</v>
      </c>
      <c r="J50" s="102">
        <f t="shared" si="0"/>
        <v>61.17381489841988</v>
      </c>
    </row>
    <row r="51" spans="1:10" ht="23.25" customHeight="1">
      <c r="A51" s="166" t="s">
        <v>273</v>
      </c>
      <c r="B51" s="167"/>
      <c r="C51" s="168"/>
      <c r="D51" s="84" t="s">
        <v>167</v>
      </c>
      <c r="E51" s="84" t="s">
        <v>118</v>
      </c>
      <c r="F51" s="84" t="s">
        <v>272</v>
      </c>
      <c r="G51" s="101"/>
      <c r="H51" s="102">
        <f>H52</f>
        <v>51.3</v>
      </c>
      <c r="I51" s="102">
        <f>I52</f>
        <v>51.3</v>
      </c>
      <c r="J51" s="102">
        <f t="shared" si="0"/>
        <v>100</v>
      </c>
    </row>
    <row r="52" spans="1:10" ht="12.75" customHeight="1">
      <c r="A52" s="166" t="s">
        <v>68</v>
      </c>
      <c r="B52" s="167"/>
      <c r="C52" s="168"/>
      <c r="D52" s="84" t="s">
        <v>167</v>
      </c>
      <c r="E52" s="84" t="s">
        <v>118</v>
      </c>
      <c r="F52" s="84" t="s">
        <v>272</v>
      </c>
      <c r="G52" s="84" t="s">
        <v>100</v>
      </c>
      <c r="H52" s="102">
        <v>51.3</v>
      </c>
      <c r="I52" s="102">
        <v>51.3</v>
      </c>
      <c r="J52" s="102">
        <f t="shared" si="0"/>
        <v>100</v>
      </c>
    </row>
    <row r="53" spans="1:10" ht="38.25" customHeight="1">
      <c r="A53" s="165" t="s">
        <v>121</v>
      </c>
      <c r="B53" s="165"/>
      <c r="C53" s="165"/>
      <c r="D53" s="84" t="s">
        <v>167</v>
      </c>
      <c r="E53" s="84" t="s">
        <v>118</v>
      </c>
      <c r="F53" s="84" t="s">
        <v>122</v>
      </c>
      <c r="G53" s="101"/>
      <c r="H53" s="102">
        <f>SUM(H54:H54)</f>
        <v>503</v>
      </c>
      <c r="I53" s="102">
        <f>SUM(I54:I54)</f>
        <v>453.1</v>
      </c>
      <c r="J53" s="102">
        <f t="shared" si="0"/>
        <v>90.07952286282307</v>
      </c>
    </row>
    <row r="54" spans="1:10" ht="12.75">
      <c r="A54" s="165" t="s">
        <v>68</v>
      </c>
      <c r="B54" s="165"/>
      <c r="C54" s="165"/>
      <c r="D54" s="84" t="s">
        <v>167</v>
      </c>
      <c r="E54" s="84" t="s">
        <v>118</v>
      </c>
      <c r="F54" s="84" t="s">
        <v>122</v>
      </c>
      <c r="G54" s="84" t="s">
        <v>100</v>
      </c>
      <c r="H54" s="102">
        <v>503</v>
      </c>
      <c r="I54" s="102">
        <v>453.1</v>
      </c>
      <c r="J54" s="102">
        <f t="shared" si="0"/>
        <v>90.07952286282307</v>
      </c>
    </row>
    <row r="55" spans="1:10" ht="30.75" customHeight="1">
      <c r="A55" s="165" t="s">
        <v>123</v>
      </c>
      <c r="B55" s="165"/>
      <c r="C55" s="165"/>
      <c r="D55" s="84" t="s">
        <v>167</v>
      </c>
      <c r="E55" s="84" t="s">
        <v>124</v>
      </c>
      <c r="F55" s="101"/>
      <c r="G55" s="101"/>
      <c r="H55" s="102">
        <f>H56</f>
        <v>60</v>
      </c>
      <c r="I55" s="102">
        <f>I56</f>
        <v>60</v>
      </c>
      <c r="J55" s="102">
        <f t="shared" si="0"/>
        <v>100</v>
      </c>
    </row>
    <row r="56" spans="1:10" ht="77.25" customHeight="1">
      <c r="A56" s="165" t="s">
        <v>275</v>
      </c>
      <c r="B56" s="165"/>
      <c r="C56" s="165"/>
      <c r="D56" s="84" t="s">
        <v>167</v>
      </c>
      <c r="E56" s="84" t="s">
        <v>124</v>
      </c>
      <c r="F56" s="84" t="s">
        <v>274</v>
      </c>
      <c r="G56" s="101"/>
      <c r="H56" s="102">
        <v>60</v>
      </c>
      <c r="I56" s="102">
        <v>60</v>
      </c>
      <c r="J56" s="102">
        <f t="shared" si="0"/>
        <v>100</v>
      </c>
    </row>
    <row r="57" spans="1:10" ht="22.5" customHeight="1">
      <c r="A57" s="165" t="s">
        <v>68</v>
      </c>
      <c r="B57" s="165"/>
      <c r="C57" s="165"/>
      <c r="D57" s="84" t="s">
        <v>167</v>
      </c>
      <c r="E57" s="84" t="s">
        <v>124</v>
      </c>
      <c r="F57" s="84" t="s">
        <v>274</v>
      </c>
      <c r="G57" s="84" t="s">
        <v>100</v>
      </c>
      <c r="H57" s="102">
        <v>60</v>
      </c>
      <c r="I57" s="102">
        <v>60</v>
      </c>
      <c r="J57" s="102">
        <f t="shared" si="0"/>
        <v>100</v>
      </c>
    </row>
    <row r="58" spans="1:10" ht="12.75">
      <c r="A58" s="165" t="s">
        <v>125</v>
      </c>
      <c r="B58" s="165"/>
      <c r="C58" s="165"/>
      <c r="D58" s="84" t="s">
        <v>167</v>
      </c>
      <c r="E58" s="84" t="s">
        <v>126</v>
      </c>
      <c r="F58" s="101"/>
      <c r="G58" s="101"/>
      <c r="H58" s="102">
        <f>H59+H61+H63+H65+H67+H69</f>
        <v>2119.2000000000003</v>
      </c>
      <c r="I58" s="102">
        <f>I59+I61+I63+I65+I67+I69</f>
        <v>2078.4</v>
      </c>
      <c r="J58" s="102">
        <f t="shared" si="0"/>
        <v>98.07474518686296</v>
      </c>
    </row>
    <row r="59" spans="1:10" ht="33.75" customHeight="1">
      <c r="A59" s="165" t="s">
        <v>127</v>
      </c>
      <c r="B59" s="165"/>
      <c r="C59" s="165"/>
      <c r="D59" s="84" t="s">
        <v>167</v>
      </c>
      <c r="E59" s="84" t="s">
        <v>126</v>
      </c>
      <c r="F59" s="84" t="s">
        <v>173</v>
      </c>
      <c r="G59" s="101"/>
      <c r="H59" s="102">
        <f>H60</f>
        <v>8</v>
      </c>
      <c r="I59" s="102">
        <f>I60</f>
        <v>8</v>
      </c>
      <c r="J59" s="102">
        <f t="shared" si="0"/>
        <v>100</v>
      </c>
    </row>
    <row r="60" spans="1:10" ht="27" customHeight="1">
      <c r="A60" s="165" t="s">
        <v>177</v>
      </c>
      <c r="B60" s="165"/>
      <c r="C60" s="165"/>
      <c r="D60" s="84" t="s">
        <v>167</v>
      </c>
      <c r="E60" s="84" t="s">
        <v>126</v>
      </c>
      <c r="F60" s="84" t="s">
        <v>173</v>
      </c>
      <c r="G60" s="84" t="s">
        <v>176</v>
      </c>
      <c r="H60" s="102">
        <v>8</v>
      </c>
      <c r="I60" s="102">
        <v>8</v>
      </c>
      <c r="J60" s="102">
        <f t="shared" si="0"/>
        <v>100</v>
      </c>
    </row>
    <row r="61" spans="1:10" ht="33.75" customHeight="1">
      <c r="A61" s="165" t="s">
        <v>179</v>
      </c>
      <c r="B61" s="165"/>
      <c r="C61" s="165"/>
      <c r="D61" s="84" t="s">
        <v>167</v>
      </c>
      <c r="E61" s="84" t="s">
        <v>126</v>
      </c>
      <c r="F61" s="84" t="s">
        <v>178</v>
      </c>
      <c r="G61" s="101"/>
      <c r="H61" s="102">
        <f>H62</f>
        <v>1074.4</v>
      </c>
      <c r="I61" s="102">
        <f>I62</f>
        <v>1044.4</v>
      </c>
      <c r="J61" s="102">
        <f t="shared" si="0"/>
        <v>97.20774385703649</v>
      </c>
    </row>
    <row r="62" spans="1:10" ht="32.25" customHeight="1">
      <c r="A62" s="165" t="s">
        <v>175</v>
      </c>
      <c r="B62" s="165"/>
      <c r="C62" s="165"/>
      <c r="D62" s="84" t="s">
        <v>167</v>
      </c>
      <c r="E62" s="84" t="s">
        <v>126</v>
      </c>
      <c r="F62" s="84" t="s">
        <v>178</v>
      </c>
      <c r="G62" s="84" t="s">
        <v>174</v>
      </c>
      <c r="H62" s="102">
        <v>1074.4</v>
      </c>
      <c r="I62" s="102">
        <v>1044.4</v>
      </c>
      <c r="J62" s="102">
        <f t="shared" si="0"/>
        <v>97.20774385703649</v>
      </c>
    </row>
    <row r="63" spans="1:10" ht="30.75" customHeight="1">
      <c r="A63" s="165" t="s">
        <v>179</v>
      </c>
      <c r="B63" s="165"/>
      <c r="C63" s="165"/>
      <c r="D63" s="84" t="s">
        <v>167</v>
      </c>
      <c r="E63" s="84" t="s">
        <v>126</v>
      </c>
      <c r="F63" s="84" t="s">
        <v>180</v>
      </c>
      <c r="G63" s="101"/>
      <c r="H63" s="102">
        <f>H64</f>
        <v>468.8</v>
      </c>
      <c r="I63" s="102">
        <f>I64</f>
        <v>468.8</v>
      </c>
      <c r="J63" s="102">
        <f t="shared" si="0"/>
        <v>100</v>
      </c>
    </row>
    <row r="64" spans="1:10" ht="33.75" customHeight="1">
      <c r="A64" s="165" t="s">
        <v>175</v>
      </c>
      <c r="B64" s="165"/>
      <c r="C64" s="165"/>
      <c r="D64" s="84" t="s">
        <v>167</v>
      </c>
      <c r="E64" s="84" t="s">
        <v>126</v>
      </c>
      <c r="F64" s="84" t="s">
        <v>180</v>
      </c>
      <c r="G64" s="84" t="s">
        <v>174</v>
      </c>
      <c r="H64" s="102">
        <v>468.8</v>
      </c>
      <c r="I64" s="102">
        <v>468.8</v>
      </c>
      <c r="J64" s="102">
        <f t="shared" si="0"/>
        <v>100</v>
      </c>
    </row>
    <row r="65" spans="1:10" ht="38.25" customHeight="1">
      <c r="A65" s="166" t="s">
        <v>283</v>
      </c>
      <c r="B65" s="167"/>
      <c r="C65" s="168"/>
      <c r="D65" s="84" t="s">
        <v>167</v>
      </c>
      <c r="E65" s="84" t="s">
        <v>126</v>
      </c>
      <c r="F65" s="84" t="s">
        <v>278</v>
      </c>
      <c r="G65" s="84"/>
      <c r="H65" s="102">
        <f>H66</f>
        <v>200</v>
      </c>
      <c r="I65" s="102">
        <f>I66</f>
        <v>200</v>
      </c>
      <c r="J65" s="102">
        <f t="shared" si="0"/>
        <v>100</v>
      </c>
    </row>
    <row r="66" spans="1:10" ht="33.75" customHeight="1">
      <c r="A66" s="165" t="s">
        <v>177</v>
      </c>
      <c r="B66" s="165"/>
      <c r="C66" s="165"/>
      <c r="D66" s="84" t="s">
        <v>167</v>
      </c>
      <c r="E66" s="84" t="s">
        <v>126</v>
      </c>
      <c r="F66" s="84" t="s">
        <v>278</v>
      </c>
      <c r="G66" s="84" t="s">
        <v>176</v>
      </c>
      <c r="H66" s="102">
        <v>200</v>
      </c>
      <c r="I66" s="102">
        <v>200</v>
      </c>
      <c r="J66" s="102">
        <f t="shared" si="0"/>
        <v>100</v>
      </c>
    </row>
    <row r="67" spans="1:10" ht="54" customHeight="1">
      <c r="A67" s="166" t="s">
        <v>282</v>
      </c>
      <c r="B67" s="167"/>
      <c r="C67" s="168"/>
      <c r="D67" s="84" t="s">
        <v>167</v>
      </c>
      <c r="E67" s="84" t="s">
        <v>126</v>
      </c>
      <c r="F67" s="84" t="s">
        <v>279</v>
      </c>
      <c r="G67" s="84"/>
      <c r="H67" s="102">
        <f>H68</f>
        <v>297.7</v>
      </c>
      <c r="I67" s="102">
        <f>I68</f>
        <v>297.7</v>
      </c>
      <c r="J67" s="102">
        <f t="shared" si="0"/>
        <v>100</v>
      </c>
    </row>
    <row r="68" spans="1:10" ht="33.75" customHeight="1">
      <c r="A68" s="165" t="s">
        <v>177</v>
      </c>
      <c r="B68" s="165"/>
      <c r="C68" s="165"/>
      <c r="D68" s="84" t="s">
        <v>167</v>
      </c>
      <c r="E68" s="84" t="s">
        <v>126</v>
      </c>
      <c r="F68" s="84" t="s">
        <v>279</v>
      </c>
      <c r="G68" s="84" t="s">
        <v>176</v>
      </c>
      <c r="H68" s="102">
        <v>297.7</v>
      </c>
      <c r="I68" s="102">
        <v>297.7</v>
      </c>
      <c r="J68" s="102">
        <f t="shared" si="0"/>
        <v>100</v>
      </c>
    </row>
    <row r="69" spans="1:10" ht="51.75" customHeight="1">
      <c r="A69" s="165" t="s">
        <v>281</v>
      </c>
      <c r="B69" s="165"/>
      <c r="C69" s="165"/>
      <c r="D69" s="84" t="s">
        <v>167</v>
      </c>
      <c r="E69" s="84" t="s">
        <v>126</v>
      </c>
      <c r="F69" s="84" t="s">
        <v>280</v>
      </c>
      <c r="G69" s="101"/>
      <c r="H69" s="102">
        <f>H70</f>
        <v>70.3</v>
      </c>
      <c r="I69" s="102">
        <f>I70</f>
        <v>59.5</v>
      </c>
      <c r="J69" s="102">
        <f t="shared" si="0"/>
        <v>84.63726884779517</v>
      </c>
    </row>
    <row r="70" spans="1:10" ht="24" customHeight="1">
      <c r="A70" s="165" t="s">
        <v>177</v>
      </c>
      <c r="B70" s="165"/>
      <c r="C70" s="165"/>
      <c r="D70" s="84" t="s">
        <v>167</v>
      </c>
      <c r="E70" s="84" t="s">
        <v>126</v>
      </c>
      <c r="F70" s="84" t="s">
        <v>280</v>
      </c>
      <c r="G70" s="84" t="s">
        <v>176</v>
      </c>
      <c r="H70" s="102">
        <v>70.3</v>
      </c>
      <c r="I70" s="102">
        <v>59.5</v>
      </c>
      <c r="J70" s="102">
        <f t="shared" si="0"/>
        <v>84.63726884779517</v>
      </c>
    </row>
    <row r="71" spans="1:10" ht="24.75" customHeight="1">
      <c r="A71" s="165" t="s">
        <v>221</v>
      </c>
      <c r="B71" s="165"/>
      <c r="C71" s="165"/>
      <c r="D71" s="84" t="s">
        <v>167</v>
      </c>
      <c r="E71" s="84" t="s">
        <v>220</v>
      </c>
      <c r="F71" s="101"/>
      <c r="G71" s="101"/>
      <c r="H71" s="102">
        <f>H72</f>
        <v>88.6</v>
      </c>
      <c r="I71" s="102">
        <f>I72</f>
        <v>88.6</v>
      </c>
      <c r="J71" s="102">
        <f t="shared" si="0"/>
        <v>100</v>
      </c>
    </row>
    <row r="72" spans="1:10" ht="45.75" customHeight="1">
      <c r="A72" s="165" t="s">
        <v>223</v>
      </c>
      <c r="B72" s="165"/>
      <c r="C72" s="165"/>
      <c r="D72" s="84" t="s">
        <v>167</v>
      </c>
      <c r="E72" s="84" t="s">
        <v>220</v>
      </c>
      <c r="F72" s="84" t="s">
        <v>222</v>
      </c>
      <c r="G72" s="101"/>
      <c r="H72" s="102">
        <f>H73</f>
        <v>88.6</v>
      </c>
      <c r="I72" s="102">
        <f>I73</f>
        <v>88.6</v>
      </c>
      <c r="J72" s="102">
        <f t="shared" si="0"/>
        <v>100</v>
      </c>
    </row>
    <row r="73" spans="1:10" ht="12.75">
      <c r="A73" s="165" t="s">
        <v>128</v>
      </c>
      <c r="B73" s="165"/>
      <c r="C73" s="165"/>
      <c r="D73" s="84" t="s">
        <v>167</v>
      </c>
      <c r="E73" s="84" t="s">
        <v>220</v>
      </c>
      <c r="F73" s="84" t="s">
        <v>222</v>
      </c>
      <c r="G73" s="84" t="s">
        <v>129</v>
      </c>
      <c r="H73" s="102">
        <v>88.6</v>
      </c>
      <c r="I73" s="102">
        <v>88.6</v>
      </c>
      <c r="J73" s="102">
        <f t="shared" si="0"/>
        <v>100</v>
      </c>
    </row>
    <row r="74" spans="1:10" ht="15" customHeight="1">
      <c r="A74" s="165" t="s">
        <v>182</v>
      </c>
      <c r="B74" s="165"/>
      <c r="C74" s="165"/>
      <c r="D74" s="84" t="s">
        <v>167</v>
      </c>
      <c r="E74" s="84" t="s">
        <v>181</v>
      </c>
      <c r="F74" s="101"/>
      <c r="G74" s="101"/>
      <c r="H74" s="102">
        <f>H75+H77</f>
        <v>183</v>
      </c>
      <c r="I74" s="102">
        <f>I75+I77</f>
        <v>183</v>
      </c>
      <c r="J74" s="102">
        <f t="shared" si="0"/>
        <v>100</v>
      </c>
    </row>
    <row r="75" spans="1:10" ht="55.5" customHeight="1">
      <c r="A75" s="165" t="s">
        <v>284</v>
      </c>
      <c r="B75" s="165"/>
      <c r="C75" s="165"/>
      <c r="D75" s="84" t="s">
        <v>167</v>
      </c>
      <c r="E75" s="84" t="s">
        <v>181</v>
      </c>
      <c r="F75" s="84" t="s">
        <v>285</v>
      </c>
      <c r="G75" s="101"/>
      <c r="H75" s="102">
        <f>H76</f>
        <v>61.1</v>
      </c>
      <c r="I75" s="102">
        <f>I76</f>
        <v>61.1</v>
      </c>
      <c r="J75" s="102">
        <f t="shared" si="0"/>
        <v>100</v>
      </c>
    </row>
    <row r="76" spans="1:10" ht="33.75" customHeight="1">
      <c r="A76" s="165" t="s">
        <v>213</v>
      </c>
      <c r="B76" s="165"/>
      <c r="C76" s="165"/>
      <c r="D76" s="84" t="s">
        <v>167</v>
      </c>
      <c r="E76" s="84" t="s">
        <v>181</v>
      </c>
      <c r="F76" s="84" t="s">
        <v>285</v>
      </c>
      <c r="G76" s="84" t="s">
        <v>93</v>
      </c>
      <c r="H76" s="102">
        <v>61.1</v>
      </c>
      <c r="I76" s="102">
        <v>61.1</v>
      </c>
      <c r="J76" s="102">
        <f t="shared" si="0"/>
        <v>100</v>
      </c>
    </row>
    <row r="77" spans="1:10" ht="57.75" customHeight="1">
      <c r="A77" s="166" t="s">
        <v>286</v>
      </c>
      <c r="B77" s="167"/>
      <c r="C77" s="168"/>
      <c r="D77" s="84" t="s">
        <v>167</v>
      </c>
      <c r="E77" s="84" t="s">
        <v>181</v>
      </c>
      <c r="F77" s="84" t="s">
        <v>287</v>
      </c>
      <c r="G77" s="101"/>
      <c r="H77" s="102">
        <f>H78</f>
        <v>121.9</v>
      </c>
      <c r="I77" s="102">
        <f>I78</f>
        <v>121.9</v>
      </c>
      <c r="J77" s="102">
        <f>I77/H77*100</f>
        <v>100</v>
      </c>
    </row>
    <row r="78" spans="1:10" ht="26.25" customHeight="1">
      <c r="A78" s="165" t="s">
        <v>213</v>
      </c>
      <c r="B78" s="165"/>
      <c r="C78" s="165"/>
      <c r="D78" s="84" t="s">
        <v>167</v>
      </c>
      <c r="E78" s="84" t="s">
        <v>181</v>
      </c>
      <c r="F78" s="84" t="s">
        <v>287</v>
      </c>
      <c r="G78" s="84" t="s">
        <v>93</v>
      </c>
      <c r="H78" s="102">
        <v>121.9</v>
      </c>
      <c r="I78" s="102">
        <v>121.9</v>
      </c>
      <c r="J78" s="102">
        <f>I78/H78*100</f>
        <v>100</v>
      </c>
    </row>
    <row r="79" ht="32.25" customHeight="1"/>
    <row r="80" spans="1:10" ht="18.75" customHeight="1">
      <c r="A80" s="173" t="s">
        <v>205</v>
      </c>
      <c r="B80" s="173"/>
      <c r="C80" s="173"/>
      <c r="D80" s="173"/>
      <c r="E80" s="173"/>
      <c r="H80" s="158" t="s">
        <v>206</v>
      </c>
      <c r="I80" s="158"/>
      <c r="J80" s="158"/>
    </row>
  </sheetData>
  <mergeCells count="79">
    <mergeCell ref="A5:J5"/>
    <mergeCell ref="A7:C7"/>
    <mergeCell ref="A8:C8"/>
    <mergeCell ref="A9:C9"/>
    <mergeCell ref="E9:G9"/>
    <mergeCell ref="I6:J6"/>
    <mergeCell ref="A10:C10"/>
    <mergeCell ref="A11:C11"/>
    <mergeCell ref="A12:C12"/>
    <mergeCell ref="A18:C18"/>
    <mergeCell ref="A13:C13"/>
    <mergeCell ref="A14:C14"/>
    <mergeCell ref="A19:C19"/>
    <mergeCell ref="A20:C20"/>
    <mergeCell ref="A15:C15"/>
    <mergeCell ref="A21:C21"/>
    <mergeCell ref="A16:C16"/>
    <mergeCell ref="A17:C17"/>
    <mergeCell ref="A22:C22"/>
    <mergeCell ref="A23:C23"/>
    <mergeCell ref="A27:C27"/>
    <mergeCell ref="A28:C28"/>
    <mergeCell ref="A80:E80"/>
    <mergeCell ref="A24:C24"/>
    <mergeCell ref="A25:C25"/>
    <mergeCell ref="A26:C26"/>
    <mergeCell ref="A40:C40"/>
    <mergeCell ref="A41:C41"/>
    <mergeCell ref="A29:C29"/>
    <mergeCell ref="A30:C30"/>
    <mergeCell ref="A31:C31"/>
    <mergeCell ref="A32:C32"/>
    <mergeCell ref="A76:C76"/>
    <mergeCell ref="A77:C77"/>
    <mergeCell ref="A33:C33"/>
    <mergeCell ref="A34:C34"/>
    <mergeCell ref="A42:C42"/>
    <mergeCell ref="A36:C36"/>
    <mergeCell ref="A37:C37"/>
    <mergeCell ref="A35:C35"/>
    <mergeCell ref="A38:C38"/>
    <mergeCell ref="A39:C39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68:C68"/>
    <mergeCell ref="A54:C54"/>
    <mergeCell ref="A56:C56"/>
    <mergeCell ref="A57:C57"/>
    <mergeCell ref="A55:C55"/>
    <mergeCell ref="A58:C58"/>
    <mergeCell ref="A59:C59"/>
    <mergeCell ref="A60:C60"/>
    <mergeCell ref="A61:C61"/>
    <mergeCell ref="A62:C62"/>
    <mergeCell ref="A63:C63"/>
    <mergeCell ref="A64:C64"/>
    <mergeCell ref="A69:C69"/>
    <mergeCell ref="A65:C65"/>
    <mergeCell ref="A66:C66"/>
    <mergeCell ref="A67:C67"/>
    <mergeCell ref="A75:C75"/>
    <mergeCell ref="F3:J3"/>
    <mergeCell ref="F1:J1"/>
    <mergeCell ref="H80:J80"/>
    <mergeCell ref="A78:C78"/>
    <mergeCell ref="A71:C71"/>
    <mergeCell ref="A72:C72"/>
    <mergeCell ref="A73:C73"/>
    <mergeCell ref="A74:C74"/>
    <mergeCell ref="A70:C70"/>
  </mergeCells>
  <printOptions/>
  <pageMargins left="0.75" right="0.25" top="0.55" bottom="0.54" header="0.23" footer="0.17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6"/>
  <sheetViews>
    <sheetView workbookViewId="0" topLeftCell="A1">
      <selection activeCell="C10" sqref="C10"/>
    </sheetView>
  </sheetViews>
  <sheetFormatPr defaultColWidth="9.00390625" defaultRowHeight="12.75"/>
  <cols>
    <col min="1" max="1" width="13.125" style="0" customWidth="1"/>
    <col min="2" max="2" width="44.00390625" style="0" customWidth="1"/>
    <col min="3" max="3" width="16.875" style="0" customWidth="1"/>
    <col min="4" max="4" width="13.375" style="0" customWidth="1"/>
    <col min="5" max="5" width="11.125" style="0" customWidth="1"/>
  </cols>
  <sheetData>
    <row r="1" spans="3:5" ht="15.75">
      <c r="C1" s="183" t="s">
        <v>242</v>
      </c>
      <c r="D1" s="183"/>
      <c r="E1" s="42"/>
    </row>
    <row r="2" spans="3:5" ht="6" customHeight="1">
      <c r="C2" s="43"/>
      <c r="D2" s="43"/>
      <c r="E2" s="43"/>
    </row>
    <row r="3" spans="3:5" ht="12.75">
      <c r="C3" s="130" t="s">
        <v>315</v>
      </c>
      <c r="D3" s="188"/>
      <c r="E3" s="188"/>
    </row>
    <row r="4" spans="2:5" ht="12.75" customHeight="1">
      <c r="B4" s="1"/>
      <c r="C4" s="188"/>
      <c r="D4" s="188"/>
      <c r="E4" s="188"/>
    </row>
    <row r="5" spans="3:5" ht="102.75" customHeight="1">
      <c r="C5" s="188"/>
      <c r="D5" s="188"/>
      <c r="E5" s="188"/>
    </row>
    <row r="7" spans="1:5" ht="33.75" customHeight="1">
      <c r="A7" s="184" t="s">
        <v>228</v>
      </c>
      <c r="B7" s="185"/>
      <c r="C7" s="185"/>
      <c r="D7" s="185"/>
      <c r="E7" s="185"/>
    </row>
    <row r="8" spans="1:5" ht="18.75" customHeight="1" thickBot="1">
      <c r="A8" s="4"/>
      <c r="B8" s="4"/>
      <c r="C8" s="4"/>
      <c r="D8" s="190" t="s">
        <v>308</v>
      </c>
      <c r="E8" s="190"/>
    </row>
    <row r="9" spans="1:5" ht="77.25" customHeight="1">
      <c r="A9" s="6" t="s">
        <v>0</v>
      </c>
      <c r="B9" s="6" t="s">
        <v>63</v>
      </c>
      <c r="C9" s="108" t="s">
        <v>310</v>
      </c>
      <c r="D9" s="6" t="s">
        <v>263</v>
      </c>
      <c r="E9" s="6" t="s">
        <v>184</v>
      </c>
    </row>
    <row r="10" spans="1:5" ht="14.25">
      <c r="A10" s="95" t="s">
        <v>16</v>
      </c>
      <c r="B10" s="12" t="s">
        <v>17</v>
      </c>
      <c r="C10" s="26">
        <f>SUM(C11:C14)</f>
        <v>2818</v>
      </c>
      <c r="D10" s="26">
        <f>SUM(D11:D14)</f>
        <v>2695.6</v>
      </c>
      <c r="E10" s="26">
        <f aca="true" t="shared" si="0" ref="E10:E34">D10/C10*100</f>
        <v>95.65649396735273</v>
      </c>
    </row>
    <row r="11" spans="1:5" ht="44.25" customHeight="1">
      <c r="A11" s="13" t="s">
        <v>18</v>
      </c>
      <c r="B11" s="6" t="s">
        <v>44</v>
      </c>
      <c r="C11" s="27">
        <v>361.9</v>
      </c>
      <c r="D11" s="27">
        <v>361.9</v>
      </c>
      <c r="E11" s="27">
        <f t="shared" si="0"/>
        <v>100</v>
      </c>
    </row>
    <row r="12" spans="1:5" ht="51">
      <c r="A12" s="14" t="s">
        <v>19</v>
      </c>
      <c r="B12" s="16" t="s">
        <v>229</v>
      </c>
      <c r="C12" s="73">
        <v>2415.1</v>
      </c>
      <c r="D12" s="73">
        <v>2297.7</v>
      </c>
      <c r="E12" s="27">
        <f t="shared" si="0"/>
        <v>95.13891764316178</v>
      </c>
    </row>
    <row r="13" spans="1:5" ht="15">
      <c r="A13" s="14" t="s">
        <v>230</v>
      </c>
      <c r="B13" s="16" t="s">
        <v>216</v>
      </c>
      <c r="C13" s="73">
        <v>5</v>
      </c>
      <c r="D13" s="73">
        <v>0</v>
      </c>
      <c r="E13" s="27">
        <f t="shared" si="0"/>
        <v>0</v>
      </c>
    </row>
    <row r="14" spans="1:5" ht="15">
      <c r="A14" s="96" t="s">
        <v>185</v>
      </c>
      <c r="B14" s="16" t="s">
        <v>31</v>
      </c>
      <c r="C14" s="74">
        <v>36</v>
      </c>
      <c r="D14" s="74">
        <v>36</v>
      </c>
      <c r="E14" s="27">
        <f t="shared" si="0"/>
        <v>100</v>
      </c>
    </row>
    <row r="15" spans="1:5" ht="14.25">
      <c r="A15" s="97" t="s">
        <v>232</v>
      </c>
      <c r="B15" s="17" t="s">
        <v>233</v>
      </c>
      <c r="C15" s="75">
        <f>SUM(C16)</f>
        <v>147.6</v>
      </c>
      <c r="D15" s="75">
        <f>SUM(D16)</f>
        <v>147.6</v>
      </c>
      <c r="E15" s="75">
        <f>D15/C15*100</f>
        <v>100</v>
      </c>
    </row>
    <row r="16" spans="1:5" ht="15">
      <c r="A16" s="96" t="s">
        <v>231</v>
      </c>
      <c r="B16" s="16" t="s">
        <v>224</v>
      </c>
      <c r="C16" s="74">
        <v>147.6</v>
      </c>
      <c r="D16" s="74">
        <v>147.6</v>
      </c>
      <c r="E16" s="27">
        <f>D16/C16*100</f>
        <v>100</v>
      </c>
    </row>
    <row r="17" spans="1:5" ht="25.5">
      <c r="A17" s="97" t="s">
        <v>20</v>
      </c>
      <c r="B17" s="17" t="s">
        <v>32</v>
      </c>
      <c r="C17" s="75">
        <f>SUM(C18:C19)</f>
        <v>136.2</v>
      </c>
      <c r="D17" s="75">
        <f>SUM(D18:D19)</f>
        <v>126.2</v>
      </c>
      <c r="E17" s="26">
        <f t="shared" si="0"/>
        <v>92.65785609397945</v>
      </c>
    </row>
    <row r="18" spans="1:5" ht="38.25">
      <c r="A18" s="96" t="s">
        <v>21</v>
      </c>
      <c r="B18" s="16" t="s">
        <v>234</v>
      </c>
      <c r="C18" s="74">
        <v>129.2</v>
      </c>
      <c r="D18" s="74">
        <v>126.2</v>
      </c>
      <c r="E18" s="27">
        <f t="shared" si="0"/>
        <v>97.6780185758514</v>
      </c>
    </row>
    <row r="19" spans="1:5" ht="25.5">
      <c r="A19" s="96" t="s">
        <v>73</v>
      </c>
      <c r="B19" s="16" t="s">
        <v>72</v>
      </c>
      <c r="C19" s="74">
        <v>7</v>
      </c>
      <c r="D19" s="74">
        <v>0</v>
      </c>
      <c r="E19" s="27">
        <f t="shared" si="0"/>
        <v>0</v>
      </c>
    </row>
    <row r="20" spans="1:6" ht="14.25">
      <c r="A20" s="97" t="s">
        <v>22</v>
      </c>
      <c r="B20" s="17" t="s">
        <v>33</v>
      </c>
      <c r="C20" s="75">
        <f>SUM(C21:C22)</f>
        <v>1604</v>
      </c>
      <c r="D20" s="75">
        <f>SUM(D21:D22)</f>
        <v>1554.5</v>
      </c>
      <c r="E20" s="26">
        <f t="shared" si="0"/>
        <v>96.9139650872818</v>
      </c>
      <c r="F20" s="15"/>
    </row>
    <row r="21" spans="1:6" ht="15">
      <c r="A21" s="97" t="s">
        <v>289</v>
      </c>
      <c r="B21" s="106" t="s">
        <v>269</v>
      </c>
      <c r="C21" s="74">
        <v>1584</v>
      </c>
      <c r="D21" s="74">
        <v>1554.5</v>
      </c>
      <c r="E21" s="27">
        <f t="shared" si="0"/>
        <v>98.13762626262627</v>
      </c>
      <c r="F21" s="15"/>
    </row>
    <row r="22" spans="1:5" ht="18.75" customHeight="1">
      <c r="A22" s="96" t="s">
        <v>23</v>
      </c>
      <c r="B22" s="16" t="s">
        <v>34</v>
      </c>
      <c r="C22" s="74">
        <v>20</v>
      </c>
      <c r="D22" s="74">
        <v>0</v>
      </c>
      <c r="E22" s="27">
        <f t="shared" si="0"/>
        <v>0</v>
      </c>
    </row>
    <row r="23" spans="1:6" ht="14.25">
      <c r="A23" s="97" t="s">
        <v>24</v>
      </c>
      <c r="B23" s="17" t="s">
        <v>35</v>
      </c>
      <c r="C23" s="75">
        <f>SUM(C24:C25)</f>
        <v>869.0999999999999</v>
      </c>
      <c r="D23" s="75">
        <f>SUM(D24:D25)</f>
        <v>784.8</v>
      </c>
      <c r="E23" s="26">
        <f t="shared" si="0"/>
        <v>90.30031066620643</v>
      </c>
      <c r="F23" s="15"/>
    </row>
    <row r="24" spans="1:5" ht="15">
      <c r="A24" s="96" t="s">
        <v>25</v>
      </c>
      <c r="B24" s="16" t="s">
        <v>36</v>
      </c>
      <c r="C24" s="74">
        <v>226.2</v>
      </c>
      <c r="D24" s="74">
        <v>226.2</v>
      </c>
      <c r="E24" s="27">
        <f t="shared" si="0"/>
        <v>100</v>
      </c>
    </row>
    <row r="25" spans="1:5" ht="15">
      <c r="A25" s="96" t="s">
        <v>26</v>
      </c>
      <c r="B25" s="16" t="s">
        <v>37</v>
      </c>
      <c r="C25" s="74">
        <v>642.9</v>
      </c>
      <c r="D25" s="74">
        <v>558.6</v>
      </c>
      <c r="E25" s="27">
        <f t="shared" si="0"/>
        <v>86.8875408306113</v>
      </c>
    </row>
    <row r="26" spans="1:5" ht="14.25">
      <c r="A26" s="97" t="s">
        <v>27</v>
      </c>
      <c r="B26" s="17" t="s">
        <v>38</v>
      </c>
      <c r="C26" s="75">
        <f>C27</f>
        <v>60</v>
      </c>
      <c r="D26" s="75">
        <f>D27</f>
        <v>60</v>
      </c>
      <c r="E26" s="26">
        <f t="shared" si="0"/>
        <v>100</v>
      </c>
    </row>
    <row r="27" spans="1:5" ht="15">
      <c r="A27" s="96" t="s">
        <v>28</v>
      </c>
      <c r="B27" s="16" t="s">
        <v>39</v>
      </c>
      <c r="C27" s="74">
        <v>60</v>
      </c>
      <c r="D27" s="74">
        <v>60</v>
      </c>
      <c r="E27" s="27">
        <f t="shared" si="0"/>
        <v>100</v>
      </c>
    </row>
    <row r="28" spans="1:5" ht="14.25">
      <c r="A28" s="97" t="s">
        <v>29</v>
      </c>
      <c r="B28" s="17" t="s">
        <v>187</v>
      </c>
      <c r="C28" s="75">
        <f>SUM(C29:C29)</f>
        <v>2119.2</v>
      </c>
      <c r="D28" s="75">
        <f>SUM(D29:D29)</f>
        <v>2078.4</v>
      </c>
      <c r="E28" s="26">
        <f t="shared" si="0"/>
        <v>98.07474518686298</v>
      </c>
    </row>
    <row r="29" spans="1:5" ht="15">
      <c r="A29" s="96" t="s">
        <v>30</v>
      </c>
      <c r="B29" s="16" t="s">
        <v>40</v>
      </c>
      <c r="C29" s="74">
        <v>2119.2</v>
      </c>
      <c r="D29" s="74">
        <v>2078.4</v>
      </c>
      <c r="E29" s="27">
        <f t="shared" si="0"/>
        <v>98.07474518686298</v>
      </c>
    </row>
    <row r="30" spans="1:5" ht="14.25">
      <c r="A30" s="97">
        <v>1000</v>
      </c>
      <c r="B30" s="17" t="s">
        <v>42</v>
      </c>
      <c r="C30" s="75">
        <f>C31</f>
        <v>88.6</v>
      </c>
      <c r="D30" s="75">
        <f>D31</f>
        <v>88.6</v>
      </c>
      <c r="E30" s="26">
        <f t="shared" si="0"/>
        <v>100</v>
      </c>
    </row>
    <row r="31" spans="1:5" ht="15">
      <c r="A31" s="96">
        <v>1001</v>
      </c>
      <c r="B31" s="16" t="s">
        <v>235</v>
      </c>
      <c r="C31" s="74">
        <v>88.6</v>
      </c>
      <c r="D31" s="74">
        <v>88.6</v>
      </c>
      <c r="E31" s="27">
        <f t="shared" si="0"/>
        <v>100</v>
      </c>
    </row>
    <row r="32" spans="1:5" ht="14.25">
      <c r="A32" s="97">
        <v>1100</v>
      </c>
      <c r="B32" s="17" t="s">
        <v>41</v>
      </c>
      <c r="C32" s="75">
        <f>C33</f>
        <v>183</v>
      </c>
      <c r="D32" s="75">
        <f>D33</f>
        <v>183</v>
      </c>
      <c r="E32" s="26">
        <f>D32/C32*100</f>
        <v>100</v>
      </c>
    </row>
    <row r="33" spans="1:5" ht="15">
      <c r="A33" s="96">
        <v>1102</v>
      </c>
      <c r="B33" s="16" t="s">
        <v>186</v>
      </c>
      <c r="C33" s="74">
        <v>183</v>
      </c>
      <c r="D33" s="74">
        <v>183</v>
      </c>
      <c r="E33" s="27">
        <f>D33/C33*100</f>
        <v>100</v>
      </c>
    </row>
    <row r="34" spans="1:5" ht="14.25">
      <c r="A34" s="186" t="s">
        <v>69</v>
      </c>
      <c r="B34" s="187"/>
      <c r="C34" s="75">
        <f>C10+C15+C17+C20+C23+C26+C28+C32+C30</f>
        <v>8025.7</v>
      </c>
      <c r="D34" s="75">
        <f>D10+D15+D17+D20+D23+D26+D28+D32+D30</f>
        <v>7718.700000000001</v>
      </c>
      <c r="E34" s="26">
        <f t="shared" si="0"/>
        <v>96.17478849196955</v>
      </c>
    </row>
    <row r="36" spans="1:5" ht="24.75" customHeight="1">
      <c r="A36" s="137" t="s">
        <v>205</v>
      </c>
      <c r="B36" s="137"/>
      <c r="C36" s="83"/>
      <c r="D36" s="189" t="s">
        <v>206</v>
      </c>
      <c r="E36" s="189"/>
    </row>
  </sheetData>
  <mergeCells count="7">
    <mergeCell ref="A36:B36"/>
    <mergeCell ref="C1:D1"/>
    <mergeCell ref="A7:E7"/>
    <mergeCell ref="A34:B34"/>
    <mergeCell ref="C3:E5"/>
    <mergeCell ref="D36:E36"/>
    <mergeCell ref="D8:E8"/>
  </mergeCells>
  <printOptions/>
  <pageMargins left="0.28" right="0.25" top="0.44" bottom="0.25" header="0.17" footer="0.17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32"/>
  <sheetViews>
    <sheetView view="pageBreakPreview" zoomScaleSheetLayoutView="100" workbookViewId="0" topLeftCell="A1">
      <selection activeCell="C4" sqref="C4:E4"/>
    </sheetView>
  </sheetViews>
  <sheetFormatPr defaultColWidth="9.00390625" defaultRowHeight="12.75"/>
  <cols>
    <col min="1" max="1" width="27.125" style="0" customWidth="1"/>
    <col min="2" max="2" width="34.125" style="0" customWidth="1"/>
    <col min="3" max="3" width="17.875" style="0" customWidth="1"/>
    <col min="4" max="4" width="14.25390625" style="0" customWidth="1"/>
    <col min="5" max="5" width="7.00390625" style="0" customWidth="1"/>
  </cols>
  <sheetData>
    <row r="1" ht="3" customHeight="1"/>
    <row r="2" spans="3:5" ht="15.75">
      <c r="C2" s="183" t="s">
        <v>241</v>
      </c>
      <c r="D2" s="183"/>
      <c r="E2" s="42"/>
    </row>
    <row r="3" spans="3:5" ht="10.5" customHeight="1">
      <c r="C3" s="43"/>
      <c r="D3" s="43"/>
      <c r="E3" s="43"/>
    </row>
    <row r="4" spans="2:6" ht="141" customHeight="1">
      <c r="B4" s="1"/>
      <c r="C4" s="161" t="s">
        <v>314</v>
      </c>
      <c r="D4" s="161"/>
      <c r="E4" s="161"/>
      <c r="F4" s="1"/>
    </row>
    <row r="6" spans="1:5" ht="30.75" customHeight="1">
      <c r="A6" s="184" t="s">
        <v>236</v>
      </c>
      <c r="B6" s="191"/>
      <c r="C6" s="191"/>
      <c r="D6" s="191"/>
      <c r="E6" s="191"/>
    </row>
    <row r="7" spans="1:5" ht="30" customHeight="1" thickBot="1">
      <c r="A7" s="4"/>
      <c r="B7" s="4"/>
      <c r="C7" s="4"/>
      <c r="D7" s="193" t="s">
        <v>308</v>
      </c>
      <c r="E7" s="193"/>
    </row>
    <row r="8" spans="1:5" ht="75" customHeight="1">
      <c r="A8" s="19" t="s">
        <v>67</v>
      </c>
      <c r="B8" s="19" t="s">
        <v>70</v>
      </c>
      <c r="C8" s="94" t="s">
        <v>310</v>
      </c>
      <c r="D8" s="194" t="s">
        <v>263</v>
      </c>
      <c r="E8" s="195"/>
    </row>
    <row r="9" spans="1:5" ht="13.5">
      <c r="A9" s="206" t="s">
        <v>194</v>
      </c>
      <c r="B9" s="207"/>
      <c r="C9" s="207"/>
      <c r="D9" s="207"/>
      <c r="E9" s="134"/>
    </row>
    <row r="10" spans="1:5" ht="47.25">
      <c r="A10" s="19"/>
      <c r="B10" s="34" t="s">
        <v>74</v>
      </c>
      <c r="C10" s="36">
        <v>275.5</v>
      </c>
      <c r="D10" s="202">
        <v>-179.2</v>
      </c>
      <c r="E10" s="203"/>
    </row>
    <row r="11" spans="1:5" ht="15.75">
      <c r="A11" s="19"/>
      <c r="B11" s="33"/>
      <c r="C11" s="37"/>
      <c r="D11" s="204"/>
      <c r="E11" s="205"/>
    </row>
    <row r="12" spans="1:5" s="15" customFormat="1" ht="47.25">
      <c r="A12" s="35" t="s">
        <v>46</v>
      </c>
      <c r="B12" s="41" t="s">
        <v>75</v>
      </c>
      <c r="C12" s="38">
        <v>275.5</v>
      </c>
      <c r="D12" s="196">
        <v>-179.2</v>
      </c>
      <c r="E12" s="197"/>
    </row>
    <row r="13" spans="1:5" ht="18.75">
      <c r="A13" s="21"/>
      <c r="B13" s="20"/>
      <c r="C13" s="39"/>
      <c r="D13" s="198"/>
      <c r="E13" s="199"/>
    </row>
    <row r="14" spans="1:5" ht="31.5">
      <c r="A14" s="21" t="s">
        <v>47</v>
      </c>
      <c r="B14" s="32" t="s">
        <v>48</v>
      </c>
      <c r="C14" s="40">
        <v>-7750.2</v>
      </c>
      <c r="D14" s="200">
        <v>-8288.3</v>
      </c>
      <c r="E14" s="201"/>
    </row>
    <row r="15" spans="1:5" ht="18.75">
      <c r="A15" s="21"/>
      <c r="B15" s="20"/>
      <c r="C15" s="39"/>
      <c r="D15" s="198"/>
      <c r="E15" s="199"/>
    </row>
    <row r="16" spans="1:5" ht="31.5">
      <c r="A16" s="21" t="s">
        <v>49</v>
      </c>
      <c r="B16" s="32" t="s">
        <v>50</v>
      </c>
      <c r="C16" s="40">
        <f>C14</f>
        <v>-7750.2</v>
      </c>
      <c r="D16" s="200">
        <f>D14</f>
        <v>-8288.3</v>
      </c>
      <c r="E16" s="201"/>
    </row>
    <row r="17" spans="1:5" ht="18.75">
      <c r="A17" s="21"/>
      <c r="B17" s="20"/>
      <c r="C17" s="39"/>
      <c r="D17" s="198"/>
      <c r="E17" s="199"/>
    </row>
    <row r="18" spans="1:5" ht="31.5">
      <c r="A18" s="21" t="s">
        <v>51</v>
      </c>
      <c r="B18" s="32" t="s">
        <v>52</v>
      </c>
      <c r="C18" s="40">
        <f>C16</f>
        <v>-7750.2</v>
      </c>
      <c r="D18" s="200">
        <f>D16</f>
        <v>-8288.3</v>
      </c>
      <c r="E18" s="201"/>
    </row>
    <row r="19" spans="1:5" ht="18.75">
      <c r="A19" s="21"/>
      <c r="B19" s="20"/>
      <c r="C19" s="39"/>
      <c r="D19" s="198"/>
      <c r="E19" s="199"/>
    </row>
    <row r="20" spans="1:5" ht="47.25">
      <c r="A20" s="21" t="s">
        <v>53</v>
      </c>
      <c r="B20" s="32" t="s">
        <v>54</v>
      </c>
      <c r="C20" s="40">
        <f>C18</f>
        <v>-7750.2</v>
      </c>
      <c r="D20" s="200">
        <f>D18</f>
        <v>-8288.3</v>
      </c>
      <c r="E20" s="201"/>
    </row>
    <row r="21" spans="1:5" ht="18.75">
      <c r="A21" s="21"/>
      <c r="B21" s="20"/>
      <c r="C21" s="39"/>
      <c r="D21" s="198"/>
      <c r="E21" s="199"/>
    </row>
    <row r="22" spans="1:5" ht="31.5">
      <c r="A22" s="21" t="s">
        <v>55</v>
      </c>
      <c r="B22" s="32" t="s">
        <v>56</v>
      </c>
      <c r="C22" s="40">
        <v>8025.7</v>
      </c>
      <c r="D22" s="200">
        <v>8109.1</v>
      </c>
      <c r="E22" s="201"/>
    </row>
    <row r="23" spans="1:5" ht="18.75">
      <c r="A23" s="21"/>
      <c r="B23" s="20"/>
      <c r="C23" s="39"/>
      <c r="D23" s="198"/>
      <c r="E23" s="199"/>
    </row>
    <row r="24" spans="1:5" ht="31.5">
      <c r="A24" s="21" t="s">
        <v>57</v>
      </c>
      <c r="B24" s="32" t="s">
        <v>58</v>
      </c>
      <c r="C24" s="40">
        <f>C22</f>
        <v>8025.7</v>
      </c>
      <c r="D24" s="200">
        <f>D22</f>
        <v>8109.1</v>
      </c>
      <c r="E24" s="201"/>
    </row>
    <row r="25" spans="1:5" ht="18.75">
      <c r="A25" s="21"/>
      <c r="B25" s="20"/>
      <c r="C25" s="39"/>
      <c r="D25" s="198"/>
      <c r="E25" s="199"/>
    </row>
    <row r="26" spans="1:5" ht="31.5">
      <c r="A26" s="21" t="s">
        <v>59</v>
      </c>
      <c r="B26" s="32" t="s">
        <v>60</v>
      </c>
      <c r="C26" s="40">
        <f>C24</f>
        <v>8025.7</v>
      </c>
      <c r="D26" s="200">
        <f>D24</f>
        <v>8109.1</v>
      </c>
      <c r="E26" s="201"/>
    </row>
    <row r="27" spans="1:5" ht="18.75">
      <c r="A27" s="21"/>
      <c r="B27" s="20"/>
      <c r="C27" s="39"/>
      <c r="D27" s="198"/>
      <c r="E27" s="199"/>
    </row>
    <row r="28" spans="1:5" ht="47.25">
      <c r="A28" s="21" t="s">
        <v>64</v>
      </c>
      <c r="B28" s="32" t="s">
        <v>61</v>
      </c>
      <c r="C28" s="40">
        <f>C26</f>
        <v>8025.7</v>
      </c>
      <c r="D28" s="200">
        <f>D26</f>
        <v>8109.1</v>
      </c>
      <c r="E28" s="201"/>
    </row>
    <row r="29" spans="1:4" ht="15.75">
      <c r="A29" s="18"/>
      <c r="C29" s="192"/>
      <c r="D29" s="192"/>
    </row>
    <row r="30" ht="12" customHeight="1"/>
    <row r="31" ht="12.75" hidden="1"/>
    <row r="32" spans="1:5" ht="18.75">
      <c r="A32" s="137" t="s">
        <v>205</v>
      </c>
      <c r="B32" s="137"/>
      <c r="C32" s="2"/>
      <c r="D32" s="189" t="s">
        <v>206</v>
      </c>
      <c r="E32" s="189"/>
    </row>
  </sheetData>
  <mergeCells count="28">
    <mergeCell ref="C4:E4"/>
    <mergeCell ref="A32:B32"/>
    <mergeCell ref="D32:E32"/>
    <mergeCell ref="A9:E9"/>
    <mergeCell ref="D22:E22"/>
    <mergeCell ref="D27:E27"/>
    <mergeCell ref="D28:E28"/>
    <mergeCell ref="D23:E23"/>
    <mergeCell ref="D24:E24"/>
    <mergeCell ref="D25:E25"/>
    <mergeCell ref="D26:E26"/>
    <mergeCell ref="D18:E18"/>
    <mergeCell ref="D19:E19"/>
    <mergeCell ref="D21:E21"/>
    <mergeCell ref="D14:E14"/>
    <mergeCell ref="D15:E15"/>
    <mergeCell ref="D16:E16"/>
    <mergeCell ref="D17:E17"/>
    <mergeCell ref="C2:D2"/>
    <mergeCell ref="A6:E6"/>
    <mergeCell ref="C29:D29"/>
    <mergeCell ref="D7:E7"/>
    <mergeCell ref="D8:E8"/>
    <mergeCell ref="D12:E12"/>
    <mergeCell ref="D13:E13"/>
    <mergeCell ref="D20:E20"/>
    <mergeCell ref="D10:E10"/>
    <mergeCell ref="D11:E11"/>
  </mergeCells>
  <printOptions/>
  <pageMargins left="0.31" right="0.23" top="0.38" bottom="0.26" header="0.17" footer="0.2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7">
      <selection activeCell="C11" sqref="C11:C13"/>
    </sheetView>
  </sheetViews>
  <sheetFormatPr defaultColWidth="9.00390625" defaultRowHeight="12.75"/>
  <cols>
    <col min="1" max="1" width="10.125" style="0" customWidth="1"/>
    <col min="2" max="2" width="47.375" style="0" customWidth="1"/>
    <col min="3" max="3" width="17.375" style="0" customWidth="1"/>
    <col min="4" max="4" width="12.75390625" style="0" customWidth="1"/>
    <col min="5" max="5" width="9.75390625" style="0" customWidth="1"/>
  </cols>
  <sheetData>
    <row r="1" spans="3:5" ht="15.75">
      <c r="C1" s="129" t="s">
        <v>238</v>
      </c>
      <c r="D1" s="129"/>
      <c r="E1" s="42"/>
    </row>
    <row r="2" spans="3:5" ht="15">
      <c r="C2" s="43"/>
      <c r="D2" s="43"/>
      <c r="E2" s="43"/>
    </row>
    <row r="3" spans="3:5" ht="39.75" customHeight="1">
      <c r="C3" s="130" t="s">
        <v>315</v>
      </c>
      <c r="D3" s="188"/>
      <c r="E3" s="188"/>
    </row>
    <row r="4" spans="2:5" ht="39" customHeight="1">
      <c r="B4" s="1"/>
      <c r="C4" s="188"/>
      <c r="D4" s="188"/>
      <c r="E4" s="188"/>
    </row>
    <row r="5" spans="3:5" ht="47.25" customHeight="1">
      <c r="C5" s="188"/>
      <c r="D5" s="188"/>
      <c r="E5" s="188"/>
    </row>
    <row r="7" spans="1:5" ht="45.75" customHeight="1">
      <c r="A7" s="184" t="s">
        <v>307</v>
      </c>
      <c r="B7" s="185"/>
      <c r="C7" s="185"/>
      <c r="D7" s="185"/>
      <c r="E7" s="185"/>
    </row>
    <row r="8" spans="1:5" ht="23.25" customHeight="1" thickBot="1">
      <c r="A8" s="4"/>
      <c r="B8" s="4"/>
      <c r="C8" s="4"/>
      <c r="D8" s="190" t="s">
        <v>308</v>
      </c>
      <c r="E8" s="190"/>
    </row>
    <row r="9" spans="1:5" ht="86.25" customHeight="1">
      <c r="A9" s="66" t="s">
        <v>67</v>
      </c>
      <c r="B9" s="66" t="s">
        <v>292</v>
      </c>
      <c r="C9" s="117" t="s">
        <v>310</v>
      </c>
      <c r="D9" s="66" t="s">
        <v>263</v>
      </c>
      <c r="E9" s="66" t="s">
        <v>293</v>
      </c>
    </row>
    <row r="10" spans="1:5" ht="52.5" customHeight="1">
      <c r="A10" s="112" t="s">
        <v>295</v>
      </c>
      <c r="B10" s="30" t="s">
        <v>301</v>
      </c>
      <c r="C10" s="113">
        <v>36</v>
      </c>
      <c r="D10" s="113">
        <v>36</v>
      </c>
      <c r="E10" s="113">
        <f aca="true" t="shared" si="0" ref="E10:E16">D10/C10*100</f>
        <v>100</v>
      </c>
    </row>
    <row r="11" spans="1:5" ht="66.75" customHeight="1">
      <c r="A11" s="112" t="s">
        <v>297</v>
      </c>
      <c r="B11" s="30" t="s">
        <v>305</v>
      </c>
      <c r="C11" s="114">
        <v>121.9</v>
      </c>
      <c r="D11" s="114">
        <v>121.9</v>
      </c>
      <c r="E11" s="113">
        <f t="shared" si="0"/>
        <v>100</v>
      </c>
    </row>
    <row r="12" spans="1:5" ht="78.75">
      <c r="A12" s="112" t="s">
        <v>298</v>
      </c>
      <c r="B12" s="30" t="s">
        <v>306</v>
      </c>
      <c r="C12" s="114">
        <v>60</v>
      </c>
      <c r="D12" s="114">
        <v>60</v>
      </c>
      <c r="E12" s="113">
        <f t="shared" si="0"/>
        <v>100</v>
      </c>
    </row>
    <row r="13" spans="1:5" ht="47.25">
      <c r="A13" s="112" t="s">
        <v>300</v>
      </c>
      <c r="B13" s="30" t="s">
        <v>303</v>
      </c>
      <c r="C13" s="114">
        <v>20</v>
      </c>
      <c r="D13" s="114">
        <v>0</v>
      </c>
      <c r="E13" s="113">
        <f t="shared" si="0"/>
        <v>0</v>
      </c>
    </row>
    <row r="14" spans="1:5" ht="63">
      <c r="A14" s="112" t="s">
        <v>296</v>
      </c>
      <c r="B14" s="30" t="s">
        <v>302</v>
      </c>
      <c r="C14" s="115">
        <v>60</v>
      </c>
      <c r="D14" s="115">
        <v>56.6</v>
      </c>
      <c r="E14" s="113">
        <f t="shared" si="0"/>
        <v>94.33333333333334</v>
      </c>
    </row>
    <row r="15" spans="1:5" ht="64.5" customHeight="1">
      <c r="A15" s="112" t="s">
        <v>299</v>
      </c>
      <c r="B15" s="30" t="s">
        <v>304</v>
      </c>
      <c r="C15" s="115">
        <v>70.3</v>
      </c>
      <c r="D15" s="115">
        <v>59.5</v>
      </c>
      <c r="E15" s="113">
        <f>D15/C15*100</f>
        <v>84.63726884779517</v>
      </c>
    </row>
    <row r="16" spans="1:5" ht="15.75">
      <c r="A16" s="208" t="s">
        <v>294</v>
      </c>
      <c r="B16" s="209"/>
      <c r="C16" s="76">
        <f>C10+C11+C12+C14+C15</f>
        <v>348.2</v>
      </c>
      <c r="D16" s="76">
        <f>D10+D11+D12+D14+D15</f>
        <v>334</v>
      </c>
      <c r="E16" s="116">
        <f t="shared" si="0"/>
        <v>95.92188397472718</v>
      </c>
    </row>
    <row r="17" spans="1:5" ht="14.25">
      <c r="A17" s="109"/>
      <c r="B17" s="109"/>
      <c r="C17" s="110"/>
      <c r="D17" s="110"/>
      <c r="E17" s="111"/>
    </row>
    <row r="19" spans="1:5" ht="18.75">
      <c r="A19" s="137" t="s">
        <v>205</v>
      </c>
      <c r="B19" s="137"/>
      <c r="C19" s="83"/>
      <c r="D19" s="189" t="s">
        <v>206</v>
      </c>
      <c r="E19" s="189"/>
    </row>
  </sheetData>
  <mergeCells count="7">
    <mergeCell ref="A19:B19"/>
    <mergeCell ref="D19:E19"/>
    <mergeCell ref="D8:E8"/>
    <mergeCell ref="C1:D1"/>
    <mergeCell ref="C3:E5"/>
    <mergeCell ref="A7:E7"/>
    <mergeCell ref="A16:B16"/>
  </mergeCells>
  <printOptions/>
  <pageMargins left="0.75" right="0.17" top="0.32" bottom="0.33" header="0.25" footer="0.17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6"/>
  <sheetViews>
    <sheetView tabSelected="1" workbookViewId="0" topLeftCell="A1">
      <selection activeCell="A6" sqref="A6:D6"/>
    </sheetView>
  </sheetViews>
  <sheetFormatPr defaultColWidth="9.00390625" defaultRowHeight="12.75"/>
  <cols>
    <col min="1" max="1" width="35.125" style="0" customWidth="1"/>
    <col min="2" max="2" width="19.00390625" style="0" customWidth="1"/>
    <col min="3" max="3" width="20.25390625" style="0" customWidth="1"/>
    <col min="4" max="4" width="21.75390625" style="0" customWidth="1"/>
    <col min="5" max="5" width="14.75390625" style="0" customWidth="1"/>
  </cols>
  <sheetData>
    <row r="1" spans="3:5" ht="23.25" customHeight="1">
      <c r="C1" s="129" t="s">
        <v>291</v>
      </c>
      <c r="D1" s="129"/>
      <c r="E1" s="2"/>
    </row>
    <row r="2" ht="10.5" customHeight="1"/>
    <row r="3" spans="2:5" ht="126" customHeight="1">
      <c r="B3" s="1"/>
      <c r="C3" s="130" t="s">
        <v>312</v>
      </c>
      <c r="D3" s="130"/>
      <c r="E3" s="22"/>
    </row>
    <row r="4" spans="3:5" ht="21.75" customHeight="1">
      <c r="C4" s="1"/>
      <c r="D4" s="1"/>
      <c r="E4" s="1"/>
    </row>
    <row r="5" ht="6.75" customHeight="1"/>
    <row r="6" spans="1:5" ht="41.25" customHeight="1">
      <c r="A6" s="211" t="s">
        <v>311</v>
      </c>
      <c r="B6" s="212"/>
      <c r="C6" s="212"/>
      <c r="D6" s="212"/>
      <c r="E6" s="23"/>
    </row>
    <row r="7" spans="1:5" ht="29.25" customHeight="1">
      <c r="A7" s="118"/>
      <c r="B7" s="118"/>
      <c r="C7" s="45"/>
      <c r="D7" s="119" t="s">
        <v>308</v>
      </c>
      <c r="E7" s="1"/>
    </row>
    <row r="8" spans="1:5" ht="31.5">
      <c r="A8" s="30" t="s">
        <v>131</v>
      </c>
      <c r="B8" s="30" t="s">
        <v>132</v>
      </c>
      <c r="C8" s="30" t="s">
        <v>239</v>
      </c>
      <c r="D8" s="30" t="s">
        <v>240</v>
      </c>
      <c r="E8" s="4"/>
    </row>
    <row r="9" spans="1:5" ht="42" customHeight="1">
      <c r="A9" s="44" t="s">
        <v>288</v>
      </c>
      <c r="B9" s="44" t="s">
        <v>68</v>
      </c>
      <c r="C9" s="31">
        <v>5</v>
      </c>
      <c r="D9" s="31">
        <v>0</v>
      </c>
      <c r="E9" s="45"/>
    </row>
    <row r="10" spans="1:5" ht="15" customHeight="1">
      <c r="A10" s="44" t="s">
        <v>133</v>
      </c>
      <c r="B10" s="30"/>
      <c r="C10" s="31">
        <f>SUM(C9)</f>
        <v>5</v>
      </c>
      <c r="D10" s="31">
        <f>SUM(D9)</f>
        <v>0</v>
      </c>
      <c r="E10" s="45"/>
    </row>
    <row r="11" spans="1:5" ht="15" customHeight="1">
      <c r="A11" s="103"/>
      <c r="B11" s="4"/>
      <c r="C11" s="104"/>
      <c r="D11" s="104"/>
      <c r="E11" s="45"/>
    </row>
    <row r="12" spans="1:5" ht="15" customHeight="1">
      <c r="A12" s="103"/>
      <c r="B12" s="4"/>
      <c r="D12" s="1"/>
      <c r="E12" s="45"/>
    </row>
    <row r="13" spans="1:5" ht="30" customHeight="1">
      <c r="A13" s="137" t="s">
        <v>205</v>
      </c>
      <c r="B13" s="137"/>
      <c r="D13" s="2" t="s">
        <v>206</v>
      </c>
      <c r="E13" s="45"/>
    </row>
    <row r="14" spans="1:5" ht="12.75">
      <c r="A14" s="192"/>
      <c r="B14" s="192"/>
      <c r="D14" s="1"/>
      <c r="E14" s="1"/>
    </row>
    <row r="15" spans="1:5" ht="15.75">
      <c r="A15" s="210"/>
      <c r="B15" s="210"/>
      <c r="D15" s="42"/>
      <c r="E15" s="42"/>
    </row>
    <row r="16" spans="1:5" ht="18" customHeight="1">
      <c r="A16" s="210"/>
      <c r="B16" s="210"/>
      <c r="D16" s="42"/>
      <c r="E16" s="42"/>
    </row>
    <row r="21" ht="12.75" customHeight="1"/>
  </sheetData>
  <mergeCells count="7">
    <mergeCell ref="A16:B16"/>
    <mergeCell ref="A14:B14"/>
    <mergeCell ref="A15:B15"/>
    <mergeCell ref="C1:D1"/>
    <mergeCell ref="A6:D6"/>
    <mergeCell ref="C3:D3"/>
    <mergeCell ref="A13:B13"/>
  </mergeCells>
  <printOptions/>
  <pageMargins left="0.33" right="0.22" top="0.54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2013-05-23T05:18:17Z</cp:lastPrinted>
  <dcterms:created xsi:type="dcterms:W3CDTF">2008-06-16T09:18:54Z</dcterms:created>
  <dcterms:modified xsi:type="dcterms:W3CDTF">2013-06-26T11:28:13Z</dcterms:modified>
  <cp:category/>
  <cp:version/>
  <cp:contentType/>
  <cp:contentStatus/>
</cp:coreProperties>
</file>