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700" tabRatio="736" activeTab="0"/>
  </bookViews>
  <sheets>
    <sheet name="прил 1" sheetId="1" r:id="rId1"/>
    <sheet name="прил 2" sheetId="2" r:id="rId2"/>
    <sheet name="прил 3 " sheetId="3" r:id="rId3"/>
    <sheet name="прил 4" sheetId="4" r:id="rId4"/>
    <sheet name="прил 5" sheetId="5" r:id="rId5"/>
    <sheet name="прил 6" sheetId="6" r:id="rId6"/>
  </sheets>
  <definedNames/>
  <calcPr fullCalcOnLoad="1"/>
</workbook>
</file>

<file path=xl/sharedStrings.xml><?xml version="1.0" encoding="utf-8"?>
<sst xmlns="http://schemas.openxmlformats.org/spreadsheetml/2006/main" count="870" uniqueCount="429">
  <si>
    <t>Другие вопросы в области культуры, кинематографии</t>
  </si>
  <si>
    <t xml:space="preserve">Муниципальная программа «Развитие мер социальной поддержки отдельных категорий граждан в Красносельском сельском поселении» </t>
  </si>
  <si>
    <t xml:space="preserve">Выплата дополнительного материального обеспечения, доплат к пенсиям, пособий и компенсаций  </t>
  </si>
  <si>
    <t xml:space="preserve">Муниципальная программа Красносельского сельского поселения Динского района «Развитие физической культуры и спорта» </t>
  </si>
  <si>
    <t>01 0 0000000</t>
  </si>
  <si>
    <t>04 0 0000000</t>
  </si>
  <si>
    <t>05 0 0000000</t>
  </si>
  <si>
    <t>06 0 0000000</t>
  </si>
  <si>
    <t>Код бюджетной классификации</t>
  </si>
  <si>
    <t>1 00 00000 00 0000 000</t>
  </si>
  <si>
    <t>Единый сельскохозяйственный налог</t>
  </si>
  <si>
    <t>Налог на доходы физических лиц</t>
  </si>
  <si>
    <t>Земельный налог</t>
  </si>
  <si>
    <t>2 00 00000 00 0000 000</t>
  </si>
  <si>
    <t>БЕЗВОЗМЕЗДНЫЕ ПОСТУПЛЕНИЯ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</si>
  <si>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</si>
  <si>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</si>
  <si>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</si>
  <si>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</si>
  <si>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</si>
  <si>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</si>
  <si>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</si>
  <si>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</si>
  <si>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</si>
  <si>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</si>
  <si>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Социальная политика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</si>
  <si>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</si>
  <si>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</si>
  <si>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</si>
  <si>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</si>
  <si>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</si>
  <si>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</si>
  <si>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</si>
  <si>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</si>
  <si>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</si>
  <si>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</si>
  <si>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000 01 05 00 00 00 0000 600</t>
  </si>
  <si>
    <t>Уменьшение остатков средств бюджетов</t>
  </si>
  <si>
    <t>000 01 05 02 00 00 0000 600</t>
  </si>
  <si>
    <t xml:space="preserve"> 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</si>
  <si>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</si>
  <si>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</si>
  <si>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Наименование расходов</t>
  </si>
  <si>
    <t>992 01 05 02 01 10 0000 610</t>
  </si>
  <si>
    <t xml:space="preserve">Код </t>
  </si>
  <si>
    <t>Прочие расходы</t>
  </si>
  <si>
    <t>ВСЕГО РАСХОДОВ:</t>
  </si>
  <si>
    <t>Наименование групп, подгрупп, статей, подстатей, элементов, программ (подпрограмм), кодов экономической классфикации источников внутреннего финансирования дефицита бюджета</t>
  </si>
  <si>
    <t>НАЛОГОВЫЕ И НЕНАЛОГОВЫЕ ДОХОДЫ</t>
  </si>
  <si>
    <t>Другие вопросы в области национальной безопасности и правоохранительной деятельности</t>
  </si>
  <si>
    <t>Источники внутреннего финансирования дефицита бюджета, всего</t>
  </si>
  <si>
    <t>Изменение остатков средств на счетах по учету средств бюджета</t>
  </si>
  <si>
    <t>Наименование расхода</t>
  </si>
  <si>
    <t>ФКР</t>
  </si>
  <si>
    <t>КЦСР</t>
  </si>
  <si>
    <t>КВР</t>
  </si>
  <si>
    <t>% исполнения</t>
  </si>
  <si>
    <t>4</t>
  </si>
  <si>
    <t>1</t>
  </si>
  <si>
    <t>2</t>
  </si>
  <si>
    <t>3</t>
  </si>
  <si>
    <t>6</t>
  </si>
  <si>
    <t>7</t>
  </si>
  <si>
    <t>8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</si>
  <si>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</si>
  <si>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</si>
  <si>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</si>
  <si>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</si>
  <si>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</si>
  <si>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</si>
  <si>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</si>
  <si>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НАЦИОНАЛЬНОЙ ЭКОНОМИКИ</t>
  </si>
  <si>
    <t>0412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</si>
  <si>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</si>
  <si>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</si>
  <si>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</si>
  <si>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</si>
  <si>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</si>
  <si>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</si>
  <si>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Раздел</t>
  </si>
  <si>
    <t>Направлено на мероприятия</t>
  </si>
  <si>
    <t>ВСЕГО:</t>
  </si>
  <si>
    <t>Наименование показателя</t>
  </si>
  <si>
    <t>Налоги на совокупный налог</t>
  </si>
  <si>
    <t>Налоги на имущество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</si>
  <si>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</si>
  <si>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</si>
  <si>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</si>
  <si>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Доходы, получаемые в виде арендной, либо иной платы за передачу в возмездное пользование муниципального имущества</t>
  </si>
  <si>
    <t>Ведомство</t>
  </si>
  <si>
    <t>992</t>
  </si>
  <si>
    <t>5</t>
  </si>
  <si>
    <t>0113</t>
  </si>
  <si>
    <t>1102</t>
  </si>
  <si>
    <t>МАССОВЫЙ СПОРТ</t>
  </si>
  <si>
    <t>ПРИЛОЖЕНИЕ 3</t>
  </si>
  <si>
    <t xml:space="preserve">% исполнения </t>
  </si>
  <si>
    <t>Массовый спорт</t>
  </si>
  <si>
    <t>Доходы бюджета Красносельского сельского поселения Динского района по кодам бюджетной классификации доходов местного бюджета</t>
  </si>
  <si>
    <t>ДОХОДЫ БЮДЖЕТА ВСЕГО</t>
  </si>
  <si>
    <t>АДМИНИСТРАЦИЯ КРАСНОСЕЛЬСКОГО СЕЛЬСКОГО ПОСЕЛЕНИЯ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</si>
  <si>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</si>
  <si>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Начальник финансового отдела</t>
  </si>
  <si>
    <t xml:space="preserve">                                    </t>
  </si>
  <si>
    <t>ПРИЛОЖЕНИЕ 2</t>
  </si>
  <si>
    <t>Расходы бюджета Красносельского сельского поселения Динского района по ведомственной структуре расходов</t>
  </si>
  <si>
    <t>Администрация муниципального образования Красносельское сельское поселение</t>
  </si>
  <si>
    <t>0111</t>
  </si>
  <si>
    <t>Резервные фонды</t>
  </si>
  <si>
    <t xml:space="preserve">РЕЗЕРВНЫЕ ФОНДЫ  </t>
  </si>
  <si>
    <t>1001</t>
  </si>
  <si>
    <t>Мобилизационная и вневоинская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</si>
  <si>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</si>
  <si>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</si>
  <si>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</si>
  <si>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</si>
  <si>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</si>
  <si>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</si>
  <si>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Источники финансирования дефицита бюджета Красносельского сельского поселения Динского района по кодам  классификации источников финансирования дефицитов бюджетов</t>
  </si>
  <si>
    <t>ПРИЛОЖЕНИЕ 6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</si>
  <si>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</si>
  <si>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0409</t>
  </si>
  <si>
    <t>Дорожное хозяйство (дорожные фонды)</t>
  </si>
  <si>
    <t>0111 "Резервные фонды"</t>
  </si>
  <si>
    <t xml:space="preserve">Наименование </t>
  </si>
  <si>
    <t>Процент исполнения, %</t>
  </si>
  <si>
    <t>ИТОГО:</t>
  </si>
  <si>
    <t>(тыс. рублей)</t>
  </si>
  <si>
    <t>Расходование средств резервного фонда администрации Красносельского                                             сельского поселения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</si>
  <si>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</si>
  <si>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</si>
  <si>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ВНЕВОИНСКАЯ ПОДГОТОВКА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</si>
  <si>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</si>
  <si>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</si>
  <si>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</si>
  <si>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</si>
  <si>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</si>
  <si>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</si>
  <si>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</si>
  <si>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</si>
  <si>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</si>
  <si>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</si>
  <si>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</si>
  <si>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</si>
  <si>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</si>
  <si>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</si>
  <si>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</si>
  <si>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500</t>
  </si>
  <si>
    <t>Содержание и ремонт автомобильных дорог общего пользования, в том числе дорог в поселениях</t>
  </si>
  <si>
    <t>Расходы на обеспечение деятельности (оказание услуг) муниципальных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</si>
  <si>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</si>
  <si>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</si>
  <si>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</si>
  <si>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</si>
  <si>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</si>
  <si>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</si>
  <si>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Н.А. Костякова</t>
  </si>
  <si>
    <t>ОБЕСПЕЧЕНИЕ ДЕЯТЕЛЬНОСТИ ФИНАНСОВЫХ, НАЛОГОВЫХ И ТАМОЖЕННЫХ ОРГАНОВ ФИНАНСОВОГО (ФИНАНСОВО-БЮДЖЕТНОГО) НАДЗОРА</t>
  </si>
  <si>
    <t>Обеспечение безопасности дорожного движения</t>
  </si>
  <si>
    <t>Расходы на обеспечение деятельности библиотек (МБУК БКСП)</t>
  </si>
  <si>
    <t>ПЕНСИОННОЕ ОБЕСПЕЧЕНИЕ</t>
  </si>
  <si>
    <t>Бюджетные кредиты от других бюджетов бюджетной системы Российской Федерации</t>
  </si>
  <si>
    <t>000 01 03 00 00 00 0000 000</t>
  </si>
  <si>
    <t>000 01 03 01 00 00 0000 700</t>
  </si>
  <si>
    <t>000 01 03 01 00 00 0000 800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</si>
  <si>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</si>
  <si>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</si>
  <si>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</si>
  <si>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</si>
  <si>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992 01 03 01 00 10 0000 810</t>
  </si>
  <si>
    <t>992 01 03 01 00 10 0000 710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</si>
  <si>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</si>
  <si>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</si>
  <si>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ШТРАФЫ, САНКЦИИ, ВОЗМЕЩЕНИЕ УЩЕРБА</t>
  </si>
  <si>
    <t>5010000190</t>
  </si>
  <si>
    <t>7590000190</t>
  </si>
  <si>
    <t>5040020590</t>
  </si>
  <si>
    <t>5500000000</t>
  </si>
  <si>
    <t>Муниципальная программа Красносельского сельского поселения Динского района «Обеспечение безопасности населения»</t>
  </si>
  <si>
    <t>Расходы по обеспечению первичных мер пожарной безопасности в границе населенного пункта поселения</t>
  </si>
  <si>
    <t>Закупка товаров, работ и услуг для обеспечения муниципальных нужд</t>
  </si>
  <si>
    <t>02 0 0000000</t>
  </si>
  <si>
    <t>0200000000</t>
  </si>
  <si>
    <t>Расходы по обеспечению безопасности дорожного движения</t>
  </si>
  <si>
    <t>03 0 0000000</t>
  </si>
  <si>
    <t xml:space="preserve">Муниципальная программа «Коммунальное хозяйство Красносельского сельского поселения» </t>
  </si>
  <si>
    <t>0400000000</t>
  </si>
  <si>
    <t xml:space="preserve">Муниципальная программа «Благоустройство территории Красносельского сельского поселения» </t>
  </si>
  <si>
    <t>0500000000</t>
  </si>
  <si>
    <t>Мероприятия по организации уличного освещения</t>
  </si>
  <si>
    <t>Прочие мероприятия по благоустройству сельского поселения</t>
  </si>
  <si>
    <t>0600000000</t>
  </si>
  <si>
    <t xml:space="preserve">Муниципальная программа Красносельского сельского поселения Динского района «Развитие культуры» </t>
  </si>
  <si>
    <t>Расходы на обеспечение деятельности учреждений культуры (МБУ КДЦ с. Красносельское)</t>
  </si>
  <si>
    <t>Совершенствование деятельности муниципальных учреждений отрасли «Культура» по предоставлению муниципальных услуг</t>
  </si>
  <si>
    <t>07 0 0000000</t>
  </si>
  <si>
    <t>0300000000</t>
  </si>
  <si>
    <t>0310100000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</si>
  <si>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</si>
  <si>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</si>
  <si>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</si>
  <si>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</si>
  <si>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</si>
  <si>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</si>
  <si>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</si>
  <si>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</si>
  <si>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</si>
  <si>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</si>
  <si>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 xml:space="preserve">Муниципальная программа Красносельского сельского поселения Динского района «Развитие дорожного хозяйства» </t>
  </si>
  <si>
    <t>5020000190</t>
  </si>
  <si>
    <t>5030060190</t>
  </si>
  <si>
    <t>Резервный фонд администрации сельского поселения</t>
  </si>
  <si>
    <t>Мероприятия в рамках управления имуществом муниципального образования</t>
  </si>
  <si>
    <t>Мероприятия по энергосбережению и  повышению энергетической эффективности на территории Красносельского сельского поселения</t>
  </si>
  <si>
    <t xml:space="preserve">Мероприятия по борьбе с амброзией и другой карантинной растительностью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</si>
  <si>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</si>
  <si>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</si>
  <si>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0210110570</t>
  </si>
  <si>
    <t>Закупка товаров, работ и услуг для обеспечения государственных (муниципальных) нужд</t>
  </si>
  <si>
    <t>03101S2440</t>
  </si>
  <si>
    <t>0310200000</t>
  </si>
  <si>
    <t>0310210810</t>
  </si>
  <si>
    <t>5110000000</t>
  </si>
  <si>
    <t>Реализация муниципальных функций в области национальной экономики</t>
  </si>
  <si>
    <t>5100000000</t>
  </si>
  <si>
    <t>Энергосбережение и  повышение энергетической эффективности на территории Красносельского сельского поселения</t>
  </si>
  <si>
    <t>Отдельные мероприятия муниципальной программы</t>
  </si>
  <si>
    <t>0510000000</t>
  </si>
  <si>
    <t>0510009910</t>
  </si>
  <si>
    <t>0520000000</t>
  </si>
  <si>
    <t>0520100000</t>
  </si>
  <si>
    <t>0520200000</t>
  </si>
  <si>
    <t>0520300000</t>
  </si>
  <si>
    <t>0610000000</t>
  </si>
  <si>
    <t>0610100000</t>
  </si>
  <si>
    <t>0610100590</t>
  </si>
  <si>
    <t>0620000000</t>
  </si>
  <si>
    <t>0620100000</t>
  </si>
  <si>
    <t>0620100590</t>
  </si>
  <si>
    <t>0620200000</t>
  </si>
  <si>
    <t>0800000000</t>
  </si>
  <si>
    <t>0810110690</t>
  </si>
  <si>
    <t>Обеспечение деятельности высшего органа исполнительной власти муниципального образования – администрации Красносельского сельского поселения Динского района</t>
  </si>
  <si>
    <t>5000000000</t>
  </si>
  <si>
    <t>Код классификации дохода</t>
  </si>
  <si>
    <t>ПРИЛОЖЕНИЕ 1</t>
  </si>
  <si>
    <t>100 1 03 02000 01 0000 110</t>
  </si>
  <si>
    <t>182 1 01 02000 01 0000 110</t>
  </si>
  <si>
    <t>182 1 01 02010 01 0000 110</t>
  </si>
  <si>
    <t>182 1 01 02020 01 0000 110</t>
  </si>
  <si>
    <t>182 1 01 02030 01 0000 110</t>
  </si>
  <si>
    <t>182 1 01 02040 01 0000 110</t>
  </si>
  <si>
    <t>182 105 00000 00 0000 000</t>
  </si>
  <si>
    <t>182 1 05 03010 01 0000 110</t>
  </si>
  <si>
    <t>182 106 00000 00 0000 000</t>
  </si>
  <si>
    <t>182 106 01000 00 0000 110</t>
  </si>
  <si>
    <t>182 1 06 01030 10 0000 110</t>
  </si>
  <si>
    <t>182 1 06 06000 00 0000 110</t>
  </si>
  <si>
    <t>182 1 06 06033 10 0000 110</t>
  </si>
  <si>
    <t>182 1 06 06043 10 0000 110</t>
  </si>
  <si>
    <t>992 1 11 00000 00 0000 000</t>
  </si>
  <si>
    <t>992 1 11 05000 00 0000 120</t>
  </si>
  <si>
    <t>992 1 11 05030 00 0000 120</t>
  </si>
  <si>
    <t>992 1 11 05035 10 0000 120</t>
  </si>
  <si>
    <t>992 1 11 05070 00 0000 120</t>
  </si>
  <si>
    <t>992 1 11 05075 10 0000 120</t>
  </si>
  <si>
    <t>992 1 16 00000 00 0000 000</t>
  </si>
  <si>
    <t>161 1 16 33050 10 0000 140</t>
  </si>
  <si>
    <t>161 1 16 33000 00 0000 140</t>
  </si>
  <si>
    <t>161 1 16 00000 00 0000 000</t>
  </si>
  <si>
    <t>992 2 02 00000 00 0000 000</t>
  </si>
  <si>
    <t xml:space="preserve">Культура, кинематография </t>
  </si>
  <si>
    <t>5010000000</t>
  </si>
  <si>
    <t>Глава администрации Красносельского сельского поселения Динского района</t>
  </si>
  <si>
    <t>Обеспечение деятельности администрации муниципального образования</t>
  </si>
  <si>
    <t>Осуществление отдельных полномочий Краснодарского края</t>
  </si>
  <si>
    <t>5030000000</t>
  </si>
  <si>
    <t>Обеспечение деятельности Контрольно-счетной палаты</t>
  </si>
  <si>
    <t>Осуществление отдельных полномочий поселений по осуществлению внешнего муниципального контроля за исполнением местных бюджетов</t>
  </si>
  <si>
    <t>7500000000</t>
  </si>
  <si>
    <t>7590000000</t>
  </si>
  <si>
    <t>Формирование резервного фонда администрации сельского поселения</t>
  </si>
  <si>
    <t>5040000000</t>
  </si>
  <si>
    <t>Осуществление отдельных полномочий Российской Федерации и государственных полномочий Краснодарского края</t>
  </si>
  <si>
    <t>5520000000</t>
  </si>
  <si>
    <t>5520051180</t>
  </si>
  <si>
    <t xml:space="preserve">Обеспечение первичных мер пожарной безопасности в Красносельском сельском поселении </t>
  </si>
  <si>
    <t>0210000000</t>
  </si>
  <si>
    <t>0210100000</t>
  </si>
  <si>
    <t>0310000000</t>
  </si>
  <si>
    <t>0410000000</t>
  </si>
  <si>
    <t>Дополнительное материальное обеспечение, доплаты к пенсиям</t>
  </si>
  <si>
    <t xml:space="preserve">Мероприятия по развитию массовой физической культуры и спорта среди населения  </t>
  </si>
  <si>
    <t>0810000000</t>
  </si>
  <si>
    <t>0810100000</t>
  </si>
  <si>
    <t>ПРИЛОЖЕНИЕ  4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</si>
  <si>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</si>
  <si>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</si>
  <si>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5</t>
  </si>
  <si>
    <t>08 0 0000000</t>
  </si>
  <si>
    <t>100 1 03 02231 01 0000 110</t>
  </si>
  <si>
    <t>100 1 03 02241 01 0000 110</t>
  </si>
  <si>
    <t>100 1 03 02251 01 0000 110</t>
  </si>
  <si>
    <t>100 1 03 02261 01 0000 110</t>
  </si>
  <si>
    <t>182 1 09 00000 00 0000 000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</si>
  <si>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</si>
  <si>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</si>
  <si>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</si>
  <si>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821 1 16 51000 02 0000 140</t>
  </si>
  <si>
    <t>821 1 16 51040 02 0000 140</t>
  </si>
  <si>
    <t>992 2 02 10000 00 0000 150</t>
  </si>
  <si>
    <t>992 2 02 15001 10 0000 150</t>
  </si>
  <si>
    <t>992 2 02 20000 00 0000 150</t>
  </si>
  <si>
    <t>992 2 02 29999 10 0000 150</t>
  </si>
  <si>
    <t>992 2 02 30000 00 0000 150</t>
  </si>
  <si>
    <t>992 2 02 30024 10 0000 150</t>
  </si>
  <si>
    <t>992 2 02 35118 10 0000 150</t>
  </si>
  <si>
    <t>Субсидия бюджетам сельских поселений на поддержку отрасли культура</t>
  </si>
  <si>
    <t>992 2 02 25519 10 0000 150</t>
  </si>
  <si>
    <t>5020000000</t>
  </si>
  <si>
    <t>Обеспечение проведения выборов и референдумов</t>
  </si>
  <si>
    <t>0107</t>
  </si>
  <si>
    <t>Проведение выборов и референдумов</t>
  </si>
  <si>
    <t>5050000000</t>
  </si>
  <si>
    <t>5050000190</t>
  </si>
  <si>
    <t>Общеэкономические вопросы</t>
  </si>
  <si>
    <t xml:space="preserve">Временное трудоустройство несовершеннолетних граждан  </t>
  </si>
  <si>
    <t>Участие в организации временного трудоустройства несовершеннолетних граждан</t>
  </si>
  <si>
    <t xml:space="preserve">Участие в организации временного трудоустройства несовершеннолетних граждан  в возрасте от 14 до 18 лет в свободное от учебы время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</si>
  <si>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</si>
  <si>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0401</t>
  </si>
  <si>
    <t>7010010900</t>
  </si>
  <si>
    <t>7010000000</t>
  </si>
  <si>
    <t>7000000000</t>
  </si>
  <si>
    <t xml:space="preserve">Капитальный ремонт и ремонт автомобильных дорог общего пользования местного значения </t>
  </si>
  <si>
    <t>Реализация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(краевой бюджет)</t>
  </si>
  <si>
    <t>Софинансирование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(местный бюджет)</t>
  </si>
  <si>
    <t>Ремонт и содержание автомобильных дорог местного значения</t>
  </si>
  <si>
    <t>0310300000</t>
  </si>
  <si>
    <t>0310310440</t>
  </si>
  <si>
    <t>0410100000</t>
  </si>
  <si>
    <t>Субсидии на выплату денежного поощрения лучшим муниципальным учреждениям культуры, находящимся на  территориях сельских поселений</t>
  </si>
  <si>
    <t>Предоставление субсидий местным бюджетам муниципальных образований Краснодарского края  в целях выплат денежного поощрения лучшим муниципальным  учреждениям культуры Краснодарского края, находящимся на  территориях сельских поселений</t>
  </si>
  <si>
    <t>06202L5190</t>
  </si>
  <si>
    <t>Субсидии на выплату денежного поощрения лучшим работникам  лучших муниципальных учреждений культуры Краснодарского края, находящихся на  территориях сельских поселений</t>
  </si>
  <si>
    <t>Предоставление субсидий местным бюджетам муниципальных образований Краснодарского края  в целях выплат денежного поощрения лучшим работникам лучших муниципальных  учреждений культуры Краснодарского края, находящихся на  территориях сельских поселений</t>
  </si>
  <si>
    <t>06203L5190</t>
  </si>
  <si>
    <t>0620300000</t>
  </si>
  <si>
    <t>Расходы бюджета Красносельского сельского поселения Динского района                                                                                                                                     по разделам и подразделам классификации расходов местного бюджета</t>
  </si>
  <si>
    <t xml:space="preserve">Расходы бюджета Красносельского сельского поселения Динского района в 2020 году на исполнение муниципальных программ                                                                                                                                  </t>
  </si>
  <si>
    <t>992 2 02 49999 10 0000 150</t>
  </si>
  <si>
    <t>Прочие межбюджетные трансферты, передаваемые бюджетам сельских поселений</t>
  </si>
  <si>
    <t>992 2 02 40000 00 0000 150</t>
  </si>
  <si>
    <t>Иные межбюджетные трансферты</t>
  </si>
  <si>
    <t>0210200000</t>
  </si>
  <si>
    <t>Участие в предупреждении и ликвидации последствий чрезвычайных ситуаций в Красносельском сельском поселении</t>
  </si>
  <si>
    <t>0410200000</t>
  </si>
  <si>
    <t>0410300000</t>
  </si>
  <si>
    <t>0520400000</t>
  </si>
  <si>
    <t xml:space="preserve">Дополнительная помощь местным бюджетам для решения социально значимых вопросов (МБУ КДЦ с. Красносельское) </t>
  </si>
  <si>
    <t>Иные межбюджетные трансферты на дополнительную помощь местным бюджетам для решения социально значимых вопросов</t>
  </si>
  <si>
    <t>0610200000</t>
  </si>
  <si>
    <t>0610262980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</si>
  <si>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</si>
  <si>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Реализация мероприятий по сохранению, использованию и популяризации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</si>
  <si>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0630000000</t>
  </si>
  <si>
    <t>0630100000</t>
  </si>
  <si>
    <t>Земельный налог (по обязательствам,возникшим до 1 января 2006 года), мобилизуемый на территориях сельских поселений</t>
  </si>
  <si>
    <t>182 109 04053 10 0000 110</t>
  </si>
  <si>
    <t>992 1 11 09000 00 0000 120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</si>
  <si>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</si>
  <si>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</si>
  <si>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992 1 11 09040 00 0000 120</t>
  </si>
  <si>
    <t>992 1 11 09045 10 0000 120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</si>
  <si>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</si>
  <si>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992 1 13 00000 00 0000 000</t>
  </si>
  <si>
    <t>Доходы от оказания платных услуг и компенсации затрат государства</t>
  </si>
  <si>
    <t>992 1 13 02000 00 0000 130</t>
  </si>
  <si>
    <t>Доходы от компенсации затрат государства</t>
  </si>
  <si>
    <t>992 1 13 02995 10 0000 130</t>
  </si>
  <si>
    <t>Прочие доходы от компенсации затрат бюджетов сельских поселений</t>
  </si>
  <si>
    <t>Штрафы, санкции, возмещение ущерба</t>
  </si>
  <si>
    <t>992 1 16 02000 02 0000 140</t>
  </si>
  <si>
    <t xml:space="preserve"> 
Административные штрафы, установленные законами субъектов Российской Федерации об административных правонарушениях</t>
  </si>
  <si>
    <t>992 1 16 02010 02 0000 140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</si>
  <si>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</si>
  <si>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</si>
  <si>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992 1 16 07010 10 0000 140</t>
  </si>
  <si>
    <t>992 1 16 07000 00 0000 140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</si>
  <si>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</si>
  <si>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992 2 02 25299 10 0000 150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</si>
  <si>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</si>
  <si>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Реализация муниципальных функций, связанных с муниципальным управлением</t>
  </si>
  <si>
    <t>Прочие обязательства муниципального образования</t>
  </si>
  <si>
    <t>5050029010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</si>
  <si>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</si>
  <si>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</si>
  <si>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0410400000</t>
  </si>
  <si>
    <t>0520500000</t>
  </si>
  <si>
    <t>Мероприятия по озеленению территории сельского поселения</t>
  </si>
  <si>
    <t>Отдельные мероприятия по благоустройству сельского поселения</t>
  </si>
  <si>
    <t>0520900000</t>
  </si>
  <si>
    <t>0810200000</t>
  </si>
  <si>
    <t>Бюджет, утвержденный решением Совета Красносельского сельского поселения от 17.12.2021 №28 (с изменениями)</t>
  </si>
  <si>
    <t>Кассовое исполнение за 2022 год</t>
  </si>
  <si>
    <t>Бюджет утвержденный решением Совета Красносельского сельского поселения от 17.12.2021 №28 (с изменениями)</t>
  </si>
  <si>
    <t>Утверждено на 2022 год</t>
  </si>
  <si>
    <t>Исполнено за  2022 год</t>
  </si>
  <si>
    <t>0110100000</t>
  </si>
  <si>
    <t>Мероприятия по материально-техническому обеспечению деятельности администрации Красносельского сельского поселения Динского района</t>
  </si>
  <si>
    <t>0110000000</t>
  </si>
  <si>
    <t>Муниципальная программа «Материально-техническое обеспечение деятельности администрации Красносельского сельского поселения Динского района»</t>
  </si>
  <si>
    <t>0100000000</t>
  </si>
  <si>
    <t>Мероприятия в области водоснабжения, ремонт и замена водопроводных сетей</t>
  </si>
  <si>
    <t>Мероприятия в области газоснабжения, техническое обслуживание и ремонт объектов</t>
  </si>
  <si>
    <t>Капитальный ремонт артезианской скважины в с. Красносельское</t>
  </si>
  <si>
    <t>Разработка схемы электроснабжения Красносельского сельского поселения</t>
  </si>
  <si>
    <t>Мероприятия по реализации инициативных проектов на территории Красносельского сельского поселения Динского района</t>
  </si>
  <si>
    <t>0520600000</t>
  </si>
  <si>
    <t>Социальная поддержка лиц, замещавших муниципальные должности Красносельского сельского поселения Динского района</t>
  </si>
  <si>
    <t>7100000000</t>
  </si>
  <si>
    <t>7110000000</t>
  </si>
  <si>
    <t>7110041210</t>
  </si>
  <si>
    <t xml:space="preserve">Реализация мероприятий по развитию массовой физической культуры и спорта среди населения  </t>
  </si>
  <si>
    <t>Проведение государственной экспертизы проектной документации на капитальный ремонт стадиона в с. Красносельское</t>
  </si>
  <si>
    <t xml:space="preserve">к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2022 год и о расходовании средств резервного фонда"                                                                           от 28.04.2023 года № 11                                                             </t>
  </si>
  <si>
    <t xml:space="preserve">к 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2022 год и о расходовании средств резервного фонда"                                                                           от 28.04.2023 года № 11                                                           </t>
  </si>
  <si>
    <t>к  решению Совета Красносельского сельского поселения  Динского  района "Об утверждении отчета об исполнении бюджета Красносельского сельского поселения Динского района за 2022 год и о расходовании средств резервного фонда"                                                                           от 28.04.2023 года № 11</t>
  </si>
  <si>
    <t>к 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2022 год и о расходовании средств резервного фонда"                                                                           от 28.04.2023 года № 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</si>
</sst>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00"/>
    <numFmt numFmtId="177" formatCode="[$-FC19]d\ mmmm\ yyyy\ &quot;г.&quot;"/>
    <numFmt numFmtId="178" formatCode="0000"/>
    <numFmt numFmtId="179" formatCode="000000"/>
    <numFmt numFmtId="180" formatCode="00\.00\.00\.00\.00\.0000\.000"/>
    <numFmt numFmtId="181" formatCode="#,##0.0_р_.;[Red]\-#,##0.0_р_."/>
  </numFmts>
  <fonts count="5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2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64" fontId="8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0" fontId="10" fillId="0" borderId="10" xfId="0" applyFont="1" applyBorder="1" applyAlignment="1">
      <alignment vertical="top"/>
    </xf>
    <xf numFmtId="164" fontId="10" fillId="0" borderId="11" xfId="0" applyNumberFormat="1" applyFont="1" applyBorder="1" applyAlignment="1">
      <alignment wrapText="1"/>
    </xf>
    <xf numFmtId="164" fontId="10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wrapText="1"/>
    </xf>
    <xf numFmtId="170" fontId="1" fillId="0" borderId="10" xfId="0" applyNumberFormat="1" applyFont="1" applyBorder="1" applyAlignment="1">
      <alignment wrapText="1"/>
    </xf>
    <xf numFmtId="3" fontId="1" fillId="33" borderId="10" xfId="0" applyNumberFormat="1" applyFont="1" applyFill="1" applyBorder="1" applyAlignment="1" applyProtection="1">
      <alignment horizontal="left" wrapText="1"/>
      <protection/>
    </xf>
    <xf numFmtId="170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164" fontId="9" fillId="33" borderId="1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3" fontId="1" fillId="33" borderId="12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49" fontId="1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>
      <alignment/>
    </xf>
    <xf numFmtId="170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 applyProtection="1">
      <alignment vertical="top" wrapText="1"/>
      <protection/>
    </xf>
    <xf numFmtId="49" fontId="14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 wrapText="1"/>
    </xf>
    <xf numFmtId="164" fontId="12" fillId="33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164" fontId="12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/>
    </xf>
    <xf numFmtId="164" fontId="8" fillId="33" borderId="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wrapText="1"/>
    </xf>
    <xf numFmtId="164" fontId="10" fillId="33" borderId="1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178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178" fontId="9" fillId="33" borderId="10" xfId="0" applyNumberFormat="1" applyFont="1" applyFill="1" applyBorder="1" applyAlignment="1">
      <alignment horizontal="center" wrapText="1"/>
    </xf>
    <xf numFmtId="178" fontId="9" fillId="33" borderId="10" xfId="0" applyNumberFormat="1" applyFont="1" applyFill="1" applyBorder="1" applyAlignment="1">
      <alignment horizontal="center" vertical="justify" wrapText="1"/>
    </xf>
    <xf numFmtId="0" fontId="9" fillId="0" borderId="10" xfId="0" applyFont="1" applyBorder="1" applyAlignment="1">
      <alignment vertical="top" wrapText="1"/>
    </xf>
    <xf numFmtId="178" fontId="9" fillId="0" borderId="10" xfId="0" applyNumberFormat="1" applyFont="1" applyBorder="1" applyAlignment="1">
      <alignment horizontal="center"/>
    </xf>
    <xf numFmtId="178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49" fontId="18" fillId="33" borderId="12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9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left" vertical="center" wrapText="1"/>
    </xf>
    <xf numFmtId="164" fontId="4" fillId="0" borderId="11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0" fontId="4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wrapText="1"/>
    </xf>
    <xf numFmtId="170" fontId="1" fillId="0" borderId="10" xfId="0" applyNumberFormat="1" applyFont="1" applyBorder="1" applyAlignment="1">
      <alignment/>
    </xf>
    <xf numFmtId="0" fontId="9" fillId="0" borderId="12" xfId="0" applyFont="1" applyBorder="1" applyAlignment="1">
      <alignment vertical="center" wrapText="1"/>
    </xf>
    <xf numFmtId="3" fontId="1" fillId="0" borderId="12" xfId="0" applyNumberFormat="1" applyFont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70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70" fontId="6" fillId="0" borderId="10" xfId="0" applyNumberFormat="1" applyFont="1" applyBorder="1" applyAlignment="1">
      <alignment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9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 wrapText="1"/>
    </xf>
    <xf numFmtId="49" fontId="12" fillId="33" borderId="12" xfId="0" applyNumberFormat="1" applyFont="1" applyFill="1" applyBorder="1" applyAlignment="1">
      <alignment horizontal="left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33" borderId="15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49" fontId="12" fillId="33" borderId="12" xfId="0" applyNumberFormat="1" applyFont="1" applyFill="1" applyBorder="1" applyAlignment="1">
      <alignment vertical="center" wrapText="1"/>
    </xf>
    <xf numFmtId="49" fontId="12" fillId="33" borderId="14" xfId="0" applyNumberFormat="1" applyFont="1" applyFill="1" applyBorder="1" applyAlignment="1">
      <alignment vertical="center" wrapText="1"/>
    </xf>
    <xf numFmtId="49" fontId="12" fillId="33" borderId="15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179" fontId="1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16" xfId="0" applyBorder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2" fillId="33" borderId="0" xfId="0" applyNumberFormat="1" applyFont="1" applyFill="1" applyBorder="1" applyAlignment="1" applyProtection="1">
      <alignment vertical="top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6" xfId="0" applyFont="1" applyBorder="1" applyAlignment="1">
      <alignment horizontal="right" wrapText="1"/>
    </xf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wrapText="1"/>
    </xf>
    <xf numFmtId="164" fontId="0" fillId="0" borderId="10" xfId="0" applyNumberFormat="1" applyBorder="1" applyAlignment="1">
      <alignment wrapText="1"/>
    </xf>
    <xf numFmtId="164" fontId="0" fillId="0" borderId="12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10" fillId="0" borderId="12" xfId="0" applyNumberFormat="1" applyFont="1" applyBorder="1" applyAlignment="1">
      <alignment wrapText="1"/>
    </xf>
    <xf numFmtId="164" fontId="11" fillId="0" borderId="15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0" fontId="10" fillId="0" borderId="12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64" fontId="10" fillId="0" borderId="10" xfId="0" applyNumberFormat="1" applyFont="1" applyBorder="1" applyAlignment="1">
      <alignment wrapText="1"/>
    </xf>
    <xf numFmtId="164" fontId="7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4" fillId="0" borderId="12" xfId="0" applyNumberFormat="1" applyFont="1" applyBorder="1" applyAlignment="1">
      <alignment horizontal="right" wrapText="1"/>
    </xf>
    <xf numFmtId="164" fontId="4" fillId="0" borderId="15" xfId="0" applyNumberFormat="1" applyFont="1" applyBorder="1" applyAlignment="1">
      <alignment horizontal="right" wrapText="1"/>
    </xf>
    <xf numFmtId="164" fontId="10" fillId="0" borderId="12" xfId="0" applyNumberFormat="1" applyFont="1" applyBorder="1" applyAlignment="1">
      <alignment horizontal="right" wrapText="1"/>
    </xf>
    <xf numFmtId="164" fontId="10" fillId="0" borderId="15" xfId="0" applyNumberFormat="1" applyFont="1" applyBorder="1" applyAlignment="1">
      <alignment horizontal="right" wrapText="1"/>
    </xf>
    <xf numFmtId="0" fontId="10" fillId="0" borderId="0" xfId="0" applyFont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9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45.375" style="0" customWidth="1"/>
    <col min="2" max="2" width="22.75390625" style="0" customWidth="1"/>
    <col min="3" max="3" width="17.00390625" style="0" customWidth="1"/>
    <col min="4" max="4" width="12.125" style="0" customWidth="1"/>
    <col min="5" max="5" width="9.875" style="0" customWidth="1"/>
  </cols>
  <sheetData>
    <row r="2" spans="1:4" ht="13.5" customHeight="1">
      <c r="A2" s="10"/>
      <c r="B2" s="121" t="s">
        <v>245</v>
      </c>
      <c r="C2" s="122"/>
      <c r="D2" s="122"/>
    </row>
    <row r="3" spans="1:4" ht="12.75">
      <c r="A3" s="10"/>
      <c r="B3" s="10"/>
      <c r="C3" s="10"/>
      <c r="D3" s="10"/>
    </row>
    <row r="4" spans="1:4" ht="92.25" customHeight="1">
      <c r="A4" s="10"/>
      <c r="B4" s="120" t="s">
        <v>425</v>
      </c>
      <c r="C4" s="120"/>
      <c r="D4" s="120"/>
    </row>
    <row r="5" spans="1:4" ht="8.25" customHeight="1">
      <c r="A5" s="10"/>
      <c r="B5" s="46"/>
      <c r="C5" s="56"/>
      <c r="D5" s="56"/>
    </row>
    <row r="6" spans="1:5" ht="56.25" customHeight="1">
      <c r="A6" s="123" t="s">
        <v>98</v>
      </c>
      <c r="B6" s="123"/>
      <c r="C6" s="123"/>
      <c r="D6" s="123"/>
      <c r="E6" s="123"/>
    </row>
    <row r="7" spans="1:5" ht="17.25" customHeight="1">
      <c r="A7" s="10"/>
      <c r="B7" s="10"/>
      <c r="C7" s="10"/>
      <c r="E7" s="81" t="s">
        <v>127</v>
      </c>
    </row>
    <row r="8" spans="1:5" ht="101.25" customHeight="1">
      <c r="A8" s="41" t="s">
        <v>82</v>
      </c>
      <c r="B8" s="36" t="s">
        <v>244</v>
      </c>
      <c r="C8" s="36" t="s">
        <v>403</v>
      </c>
      <c r="D8" s="36" t="s">
        <v>404</v>
      </c>
      <c r="E8" s="96" t="s">
        <v>56</v>
      </c>
    </row>
    <row r="9" spans="1:5" ht="15.75">
      <c r="A9" s="35" t="s">
        <v>99</v>
      </c>
      <c r="B9" s="42"/>
      <c r="C9" s="51">
        <f>C10+C54</f>
        <v>27115.4</v>
      </c>
      <c r="D9" s="51">
        <f>D10+D54</f>
        <v>27473.800000000003</v>
      </c>
      <c r="E9" s="40">
        <f>D9/C9*100</f>
        <v>101.32175811531454</v>
      </c>
    </row>
    <row r="10" spans="1:5" ht="28.5">
      <c r="A10" s="43" t="s">
        <v>48</v>
      </c>
      <c r="B10" s="45" t="s">
        <v>9</v>
      </c>
      <c r="C10" s="52">
        <f>C11+C16+C19+C24+C26+C32+C34+C37+C46+C49</f>
        <v>11374</v>
      </c>
      <c r="D10" s="52">
        <f>D11+D16+D19+D24+D26+D32+D34+D37+D46+D49</f>
        <v>11895.7</v>
      </c>
      <c r="E10" s="40">
        <f aca="true" t="shared" si="0" ref="E10:E66">D10/C10*100</f>
        <v>104.58677685950416</v>
      </c>
    </row>
    <row r="11" spans="1:5" ht="38.25">
      <c r="A11" s="6" t="s">
        <v>136</v>
      </c>
      <c r="B11" s="99" t="s">
        <v>246</v>
      </c>
      <c r="C11" s="52">
        <f>SUM(C12:C15)</f>
        <v>1850</v>
      </c>
      <c r="D11" s="52">
        <f>SUM(D12:D15)</f>
        <v>1897.4</v>
      </c>
      <c r="E11" s="40">
        <f t="shared" si="0"/>
        <v>102.56216216216217</v>
      </c>
    </row>
    <row r="12" spans="1:5" ht="77.25" customHeight="1">
      <c r="A12" s="5" t="s">
        <v>132</v>
      </c>
      <c r="B12" s="98" t="s">
        <v>300</v>
      </c>
      <c r="C12" s="53">
        <v>835.5</v>
      </c>
      <c r="D12" s="40">
        <v>951.2</v>
      </c>
      <c r="E12" s="40">
        <f t="shared" si="0"/>
        <v>113.84799521244764</v>
      </c>
    </row>
    <row r="13" spans="1:5" ht="90.75" customHeight="1">
      <c r="A13" s="5" t="s">
        <v>133</v>
      </c>
      <c r="B13" s="98" t="s">
        <v>301</v>
      </c>
      <c r="C13" s="53">
        <v>5</v>
      </c>
      <c r="D13" s="40">
        <v>5.1</v>
      </c>
      <c r="E13" s="40">
        <f t="shared" si="0"/>
        <v>102</v>
      </c>
    </row>
    <row r="14" spans="1:5" ht="80.25" customHeight="1">
      <c r="A14" s="5" t="s">
        <v>134</v>
      </c>
      <c r="B14" s="98" t="s">
        <v>302</v>
      </c>
      <c r="C14" s="53">
        <v>1009.5</v>
      </c>
      <c r="D14" s="40">
        <v>1050.2</v>
      </c>
      <c r="E14" s="40">
        <f t="shared" si="0"/>
        <v>104.0316988608222</v>
      </c>
    </row>
    <row r="15" spans="1:5" ht="78" customHeight="1">
      <c r="A15" s="5" t="s">
        <v>135</v>
      </c>
      <c r="B15" s="98" t="s">
        <v>303</v>
      </c>
      <c r="C15" s="53"/>
      <c r="D15" s="40">
        <v>-109.1</v>
      </c>
      <c r="E15" s="40"/>
    </row>
    <row r="16" spans="1:5" ht="12.75" hidden="1">
      <c r="A16" s="6" t="s">
        <v>173</v>
      </c>
      <c r="B16" s="8" t="s">
        <v>269</v>
      </c>
      <c r="C16" s="52">
        <f>C17</f>
        <v>0</v>
      </c>
      <c r="D16" s="52">
        <f>D17</f>
        <v>0</v>
      </c>
      <c r="E16" s="40" t="e">
        <f>D16/C16*100</f>
        <v>#DIV/0!</v>
      </c>
    </row>
    <row r="17" spans="1:5" ht="54.75" customHeight="1" hidden="1">
      <c r="A17" s="5" t="s">
        <v>215</v>
      </c>
      <c r="B17" s="20" t="s">
        <v>268</v>
      </c>
      <c r="C17" s="53">
        <f>C18</f>
        <v>0</v>
      </c>
      <c r="D17" s="53">
        <f>D18</f>
        <v>0</v>
      </c>
      <c r="E17" s="40" t="e">
        <f>D17/C17*100</f>
        <v>#DIV/0!</v>
      </c>
    </row>
    <row r="18" spans="1:5" ht="63.75" hidden="1">
      <c r="A18" s="5" t="s">
        <v>216</v>
      </c>
      <c r="B18" s="20" t="s">
        <v>267</v>
      </c>
      <c r="C18" s="53"/>
      <c r="D18" s="53"/>
      <c r="E18" s="40" t="e">
        <f>D18/C18*100</f>
        <v>#DIV/0!</v>
      </c>
    </row>
    <row r="19" spans="1:5" ht="12.75">
      <c r="A19" s="6" t="s">
        <v>11</v>
      </c>
      <c r="B19" s="9" t="s">
        <v>247</v>
      </c>
      <c r="C19" s="52">
        <f>C20+C21+C22+C23</f>
        <v>1730</v>
      </c>
      <c r="D19" s="52">
        <f>D20+D21+D22+D23</f>
        <v>1885.9</v>
      </c>
      <c r="E19" s="40">
        <f t="shared" si="0"/>
        <v>109.01156069364161</v>
      </c>
    </row>
    <row r="20" spans="1:5" ht="66" customHeight="1">
      <c r="A20" s="44" t="s">
        <v>137</v>
      </c>
      <c r="B20" s="7" t="s">
        <v>248</v>
      </c>
      <c r="C20" s="53">
        <v>1060</v>
      </c>
      <c r="D20" s="38">
        <v>1195.5</v>
      </c>
      <c r="E20" s="40">
        <f t="shared" si="0"/>
        <v>112.78301886792453</v>
      </c>
    </row>
    <row r="21" spans="1:5" ht="104.25" customHeight="1">
      <c r="A21" s="44" t="s">
        <v>138</v>
      </c>
      <c r="B21" s="7" t="s">
        <v>249</v>
      </c>
      <c r="C21" s="53">
        <v>6</v>
      </c>
      <c r="D21" s="38">
        <v>6.2</v>
      </c>
      <c r="E21" s="40">
        <f t="shared" si="0"/>
        <v>103.33333333333334</v>
      </c>
    </row>
    <row r="22" spans="1:5" ht="39.75" customHeight="1">
      <c r="A22" s="44" t="s">
        <v>120</v>
      </c>
      <c r="B22" s="7" t="s">
        <v>250</v>
      </c>
      <c r="C22" s="53">
        <v>424</v>
      </c>
      <c r="D22" s="38">
        <v>429.7</v>
      </c>
      <c r="E22" s="40">
        <f t="shared" si="0"/>
        <v>101.34433962264151</v>
      </c>
    </row>
    <row r="23" spans="1:5" ht="77.25" customHeight="1">
      <c r="A23" s="44" t="s">
        <v>139</v>
      </c>
      <c r="B23" s="7" t="s">
        <v>251</v>
      </c>
      <c r="C23" s="53">
        <v>240</v>
      </c>
      <c r="D23" s="38">
        <v>254.5</v>
      </c>
      <c r="E23" s="40">
        <f t="shared" si="0"/>
        <v>106.04166666666666</v>
      </c>
    </row>
    <row r="24" spans="1:5" ht="18.75" customHeight="1">
      <c r="A24" s="6" t="s">
        <v>83</v>
      </c>
      <c r="B24" s="9" t="s">
        <v>252</v>
      </c>
      <c r="C24" s="52">
        <f>C25</f>
        <v>430</v>
      </c>
      <c r="D24" s="52">
        <f>D25</f>
        <v>436</v>
      </c>
      <c r="E24" s="40">
        <f t="shared" si="0"/>
        <v>101.39534883720931</v>
      </c>
    </row>
    <row r="25" spans="1:5" ht="16.5" customHeight="1">
      <c r="A25" s="5" t="s">
        <v>10</v>
      </c>
      <c r="B25" s="3" t="s">
        <v>253</v>
      </c>
      <c r="C25" s="53">
        <v>430</v>
      </c>
      <c r="D25" s="53">
        <v>436</v>
      </c>
      <c r="E25" s="40">
        <f t="shared" si="0"/>
        <v>101.39534883720931</v>
      </c>
    </row>
    <row r="26" spans="1:5" ht="18" customHeight="1">
      <c r="A26" s="6" t="s">
        <v>84</v>
      </c>
      <c r="B26" s="9" t="s">
        <v>254</v>
      </c>
      <c r="C26" s="52">
        <f>C27+C29</f>
        <v>7270</v>
      </c>
      <c r="D26" s="52">
        <f>D27+D29</f>
        <v>7581.900000000001</v>
      </c>
      <c r="E26" s="40">
        <f t="shared" si="0"/>
        <v>104.29023383768914</v>
      </c>
    </row>
    <row r="27" spans="1:5" ht="19.5" customHeight="1">
      <c r="A27" s="5" t="s">
        <v>85</v>
      </c>
      <c r="B27" s="3" t="s">
        <v>255</v>
      </c>
      <c r="C27" s="53">
        <f>C28</f>
        <v>2850</v>
      </c>
      <c r="D27" s="53">
        <f>D28</f>
        <v>2992.3</v>
      </c>
      <c r="E27" s="40">
        <f t="shared" si="0"/>
        <v>104.99298245614035</v>
      </c>
    </row>
    <row r="28" spans="1:5" ht="40.5" customHeight="1">
      <c r="A28" s="5" t="s">
        <v>206</v>
      </c>
      <c r="B28" s="3" t="s">
        <v>256</v>
      </c>
      <c r="C28" s="53">
        <v>2850</v>
      </c>
      <c r="D28" s="53">
        <v>2992.3</v>
      </c>
      <c r="E28" s="40">
        <f t="shared" si="0"/>
        <v>104.99298245614035</v>
      </c>
    </row>
    <row r="29" spans="1:5" ht="18.75" customHeight="1">
      <c r="A29" s="5" t="s">
        <v>12</v>
      </c>
      <c r="B29" s="3" t="s">
        <v>257</v>
      </c>
      <c r="C29" s="53">
        <f>C30+C31</f>
        <v>4420</v>
      </c>
      <c r="D29" s="53">
        <f>D30+D31</f>
        <v>4589.6</v>
      </c>
      <c r="E29" s="40">
        <f t="shared" si="0"/>
        <v>103.83710407239819</v>
      </c>
    </row>
    <row r="30" spans="1:5" ht="42" customHeight="1">
      <c r="A30" s="5" t="s">
        <v>154</v>
      </c>
      <c r="B30" s="3" t="s">
        <v>258</v>
      </c>
      <c r="C30" s="53">
        <v>1070</v>
      </c>
      <c r="D30" s="38">
        <v>1119.6</v>
      </c>
      <c r="E30" s="40">
        <f t="shared" si="0"/>
        <v>104.63551401869158</v>
      </c>
    </row>
    <row r="31" spans="1:5" ht="42.75" customHeight="1">
      <c r="A31" s="5" t="s">
        <v>155</v>
      </c>
      <c r="B31" s="3" t="s">
        <v>259</v>
      </c>
      <c r="C31" s="53">
        <v>3350</v>
      </c>
      <c r="D31" s="38">
        <v>3470</v>
      </c>
      <c r="E31" s="40">
        <f t="shared" si="0"/>
        <v>103.5820895522388</v>
      </c>
    </row>
    <row r="32" spans="1:5" ht="25.5">
      <c r="A32" s="6" t="s">
        <v>86</v>
      </c>
      <c r="B32" s="9" t="s">
        <v>304</v>
      </c>
      <c r="C32" s="52">
        <f>C33</f>
        <v>0</v>
      </c>
      <c r="D32" s="52">
        <f>D33</f>
        <v>-0.6</v>
      </c>
      <c r="E32" s="40" t="e">
        <f t="shared" si="0"/>
        <v>#DIV/0!</v>
      </c>
    </row>
    <row r="33" spans="1:5" ht="38.25" customHeight="1">
      <c r="A33" s="5" t="s">
        <v>367</v>
      </c>
      <c r="B33" s="3" t="s">
        <v>368</v>
      </c>
      <c r="C33" s="53">
        <v>0</v>
      </c>
      <c r="D33" s="53">
        <v>-0.6</v>
      </c>
      <c r="E33" s="40" t="e">
        <f t="shared" si="0"/>
        <v>#DIV/0!</v>
      </c>
    </row>
    <row r="34" spans="1:5" ht="38.25" customHeight="1" hidden="1">
      <c r="A34" s="109" t="s">
        <v>381</v>
      </c>
      <c r="B34" s="110" t="s">
        <v>306</v>
      </c>
      <c r="C34" s="111">
        <f>C35</f>
        <v>0</v>
      </c>
      <c r="D34" s="111">
        <f>D35</f>
        <v>0</v>
      </c>
      <c r="E34" s="112" t="e">
        <f t="shared" si="0"/>
        <v>#DIV/0!</v>
      </c>
    </row>
    <row r="35" spans="1:5" ht="38.25" hidden="1">
      <c r="A35" s="113" t="s">
        <v>307</v>
      </c>
      <c r="B35" s="114" t="s">
        <v>308</v>
      </c>
      <c r="C35" s="115">
        <f>C36</f>
        <v>0</v>
      </c>
      <c r="D35" s="115">
        <f>D36</f>
        <v>0</v>
      </c>
      <c r="E35" s="112" t="e">
        <f t="shared" si="0"/>
        <v>#DIV/0!</v>
      </c>
    </row>
    <row r="36" spans="1:5" ht="51" hidden="1">
      <c r="A36" s="113" t="s">
        <v>305</v>
      </c>
      <c r="B36" s="114" t="s">
        <v>309</v>
      </c>
      <c r="C36" s="115"/>
      <c r="D36" s="115"/>
      <c r="E36" s="112" t="e">
        <f t="shared" si="0"/>
        <v>#DIV/0!</v>
      </c>
    </row>
    <row r="37" spans="1:5" ht="25.5">
      <c r="A37" s="6" t="s">
        <v>87</v>
      </c>
      <c r="B37" s="9" t="s">
        <v>260</v>
      </c>
      <c r="C37" s="52">
        <f>C38+C43</f>
        <v>94</v>
      </c>
      <c r="D37" s="52">
        <f>D38+D43</f>
        <v>95.1</v>
      </c>
      <c r="E37" s="116">
        <f t="shared" si="0"/>
        <v>101.17021276595743</v>
      </c>
    </row>
    <row r="38" spans="1:5" ht="36.75" customHeight="1">
      <c r="A38" s="5" t="s">
        <v>88</v>
      </c>
      <c r="B38" s="3" t="s">
        <v>261</v>
      </c>
      <c r="C38" s="53">
        <f>C39+C41</f>
        <v>88</v>
      </c>
      <c r="D38" s="53">
        <f>D39+D41</f>
        <v>88.6</v>
      </c>
      <c r="E38" s="40">
        <f t="shared" si="0"/>
        <v>100.68181818181819</v>
      </c>
    </row>
    <row r="39" spans="1:5" ht="66.75" customHeight="1" hidden="1">
      <c r="A39" s="5" t="s">
        <v>101</v>
      </c>
      <c r="B39" s="3" t="s">
        <v>262</v>
      </c>
      <c r="C39" s="53">
        <f>C40</f>
        <v>0</v>
      </c>
      <c r="D39" s="53">
        <f>D40</f>
        <v>0</v>
      </c>
      <c r="E39" s="40" t="e">
        <f t="shared" si="0"/>
        <v>#DIV/0!</v>
      </c>
    </row>
    <row r="40" spans="1:5" ht="63.75" hidden="1">
      <c r="A40" s="5" t="s">
        <v>207</v>
      </c>
      <c r="B40" s="3" t="s">
        <v>263</v>
      </c>
      <c r="C40" s="53"/>
      <c r="D40" s="53"/>
      <c r="E40" s="40" t="e">
        <f t="shared" si="0"/>
        <v>#DIV/0!</v>
      </c>
    </row>
    <row r="41" spans="1:5" ht="37.5" customHeight="1">
      <c r="A41" s="5" t="s">
        <v>172</v>
      </c>
      <c r="B41" s="20" t="s">
        <v>264</v>
      </c>
      <c r="C41" s="53">
        <f>C42</f>
        <v>88</v>
      </c>
      <c r="D41" s="53">
        <f>D42</f>
        <v>88.6</v>
      </c>
      <c r="E41" s="40">
        <f t="shared" si="0"/>
        <v>100.68181818181819</v>
      </c>
    </row>
    <row r="42" spans="1:5" ht="39" customHeight="1">
      <c r="A42" s="5" t="s">
        <v>171</v>
      </c>
      <c r="B42" s="20" t="s">
        <v>265</v>
      </c>
      <c r="C42" s="53">
        <v>88</v>
      </c>
      <c r="D42" s="53">
        <v>88.6</v>
      </c>
      <c r="E42" s="40">
        <f t="shared" si="0"/>
        <v>100.68181818181819</v>
      </c>
    </row>
    <row r="43" spans="1:5" ht="78" customHeight="1">
      <c r="A43" s="5" t="s">
        <v>370</v>
      </c>
      <c r="B43" s="3" t="s">
        <v>369</v>
      </c>
      <c r="C43" s="53">
        <f>C44</f>
        <v>6</v>
      </c>
      <c r="D43" s="53">
        <f>D44</f>
        <v>6.5</v>
      </c>
      <c r="E43" s="40">
        <f t="shared" si="0"/>
        <v>108.33333333333333</v>
      </c>
    </row>
    <row r="44" spans="1:5" ht="76.5">
      <c r="A44" s="5" t="s">
        <v>371</v>
      </c>
      <c r="B44" s="3" t="s">
        <v>372</v>
      </c>
      <c r="C44" s="53">
        <f>C45</f>
        <v>6</v>
      </c>
      <c r="D44" s="53">
        <f>D45</f>
        <v>6.5</v>
      </c>
      <c r="E44" s="40">
        <f t="shared" si="0"/>
        <v>108.33333333333333</v>
      </c>
    </row>
    <row r="45" spans="1:5" ht="76.5">
      <c r="A45" s="5" t="s">
        <v>374</v>
      </c>
      <c r="B45" s="20" t="s">
        <v>373</v>
      </c>
      <c r="C45" s="53">
        <v>6</v>
      </c>
      <c r="D45" s="53">
        <v>6.5</v>
      </c>
      <c r="E45" s="40">
        <f t="shared" si="0"/>
        <v>108.33333333333333</v>
      </c>
    </row>
    <row r="46" spans="1:5" ht="25.5" hidden="1">
      <c r="A46" s="6" t="s">
        <v>376</v>
      </c>
      <c r="B46" s="8" t="s">
        <v>375</v>
      </c>
      <c r="C46" s="52">
        <f>C47</f>
        <v>0</v>
      </c>
      <c r="D46" s="52">
        <f>D47</f>
        <v>0</v>
      </c>
      <c r="E46" s="116" t="e">
        <f t="shared" si="0"/>
        <v>#DIV/0!</v>
      </c>
    </row>
    <row r="47" spans="1:5" ht="12.75" hidden="1">
      <c r="A47" s="5" t="s">
        <v>378</v>
      </c>
      <c r="B47" s="20" t="s">
        <v>377</v>
      </c>
      <c r="C47" s="53">
        <f>C48</f>
        <v>0</v>
      </c>
      <c r="D47" s="53">
        <f>D48</f>
        <v>0</v>
      </c>
      <c r="E47" s="40" t="e">
        <f t="shared" si="0"/>
        <v>#DIV/0!</v>
      </c>
    </row>
    <row r="48" spans="1:5" ht="25.5" hidden="1">
      <c r="A48" s="5" t="s">
        <v>380</v>
      </c>
      <c r="B48" s="20" t="s">
        <v>379</v>
      </c>
      <c r="C48" s="53">
        <v>0</v>
      </c>
      <c r="D48" s="53">
        <v>0</v>
      </c>
      <c r="E48" s="40" t="e">
        <f t="shared" si="0"/>
        <v>#DIV/0!</v>
      </c>
    </row>
    <row r="49" spans="1:5" ht="12.75" hidden="1">
      <c r="A49" s="117" t="s">
        <v>381</v>
      </c>
      <c r="B49" s="118" t="s">
        <v>266</v>
      </c>
      <c r="C49" s="52">
        <f>C50+C52</f>
        <v>0</v>
      </c>
      <c r="D49" s="52">
        <f>D50+D52</f>
        <v>0</v>
      </c>
      <c r="E49" s="116" t="e">
        <f t="shared" si="0"/>
        <v>#DIV/0!</v>
      </c>
    </row>
    <row r="50" spans="1:5" ht="43.5" customHeight="1" hidden="1">
      <c r="A50" s="5" t="s">
        <v>383</v>
      </c>
      <c r="B50" s="20" t="s">
        <v>382</v>
      </c>
      <c r="C50" s="53">
        <f>C51</f>
        <v>0</v>
      </c>
      <c r="D50" s="53">
        <f>D51</f>
        <v>0</v>
      </c>
      <c r="E50" s="40" t="e">
        <f t="shared" si="0"/>
        <v>#DIV/0!</v>
      </c>
    </row>
    <row r="51" spans="1:5" ht="66.75" customHeight="1" hidden="1">
      <c r="A51" s="5" t="s">
        <v>385</v>
      </c>
      <c r="B51" s="20" t="s">
        <v>384</v>
      </c>
      <c r="C51" s="53">
        <v>0</v>
      </c>
      <c r="D51" s="53">
        <v>0</v>
      </c>
      <c r="E51" s="40" t="e">
        <f t="shared" si="0"/>
        <v>#DIV/0!</v>
      </c>
    </row>
    <row r="52" spans="1:5" ht="104.25" customHeight="1" hidden="1">
      <c r="A52" s="5" t="s">
        <v>389</v>
      </c>
      <c r="B52" s="98" t="s">
        <v>388</v>
      </c>
      <c r="C52" s="106">
        <f>C53</f>
        <v>0</v>
      </c>
      <c r="D52" s="106">
        <f>D53</f>
        <v>0</v>
      </c>
      <c r="E52" s="40" t="e">
        <f t="shared" si="0"/>
        <v>#DIV/0!</v>
      </c>
    </row>
    <row r="53" spans="1:5" ht="77.25" customHeight="1" hidden="1">
      <c r="A53" s="5" t="s">
        <v>386</v>
      </c>
      <c r="B53" s="98" t="s">
        <v>387</v>
      </c>
      <c r="C53" s="106">
        <v>0</v>
      </c>
      <c r="D53" s="40">
        <v>0</v>
      </c>
      <c r="E53" s="40" t="e">
        <f t="shared" si="0"/>
        <v>#DIV/0!</v>
      </c>
    </row>
    <row r="54" spans="1:5" ht="24.75" customHeight="1">
      <c r="A54" s="43" t="s">
        <v>14</v>
      </c>
      <c r="B54" s="45" t="s">
        <v>13</v>
      </c>
      <c r="C54" s="50">
        <f>C55</f>
        <v>15741.400000000001</v>
      </c>
      <c r="D54" s="50">
        <f>D55</f>
        <v>15578.1</v>
      </c>
      <c r="E54" s="116">
        <f t="shared" si="0"/>
        <v>98.96260815429376</v>
      </c>
    </row>
    <row r="55" spans="1:5" ht="31.5" customHeight="1">
      <c r="A55" s="6" t="s">
        <v>204</v>
      </c>
      <c r="B55" s="8" t="s">
        <v>270</v>
      </c>
      <c r="C55" s="52">
        <f>C56+C58+C62+C65</f>
        <v>15741.400000000001</v>
      </c>
      <c r="D55" s="52">
        <f>D56+D58+D62+D65</f>
        <v>15578.1</v>
      </c>
      <c r="E55" s="116">
        <f t="shared" si="0"/>
        <v>98.96260815429376</v>
      </c>
    </row>
    <row r="56" spans="1:5" ht="30" customHeight="1">
      <c r="A56" s="72" t="s">
        <v>200</v>
      </c>
      <c r="B56" s="20" t="s">
        <v>310</v>
      </c>
      <c r="C56" s="53">
        <f>C57</f>
        <v>4825.7</v>
      </c>
      <c r="D56" s="53">
        <f>D57</f>
        <v>4825.7</v>
      </c>
      <c r="E56" s="40">
        <f t="shared" si="0"/>
        <v>100</v>
      </c>
    </row>
    <row r="57" spans="1:5" ht="30" customHeight="1">
      <c r="A57" s="72" t="s">
        <v>198</v>
      </c>
      <c r="B57" s="20" t="s">
        <v>311</v>
      </c>
      <c r="C57" s="53">
        <v>4825.7</v>
      </c>
      <c r="D57" s="53">
        <v>4825.7</v>
      </c>
      <c r="E57" s="40">
        <f t="shared" si="0"/>
        <v>100</v>
      </c>
    </row>
    <row r="58" spans="1:5" ht="30" customHeight="1">
      <c r="A58" s="5" t="s">
        <v>201</v>
      </c>
      <c r="B58" s="20" t="s">
        <v>312</v>
      </c>
      <c r="C58" s="53">
        <f>C60+C61+C59</f>
        <v>3064</v>
      </c>
      <c r="D58" s="53">
        <f>D60+D61+D59</f>
        <v>2900.7</v>
      </c>
      <c r="E58" s="40">
        <f>D58/C58*100</f>
        <v>94.67036553524804</v>
      </c>
    </row>
    <row r="59" spans="1:5" ht="78" customHeight="1" hidden="1">
      <c r="A59" s="5" t="s">
        <v>391</v>
      </c>
      <c r="B59" s="39" t="s">
        <v>390</v>
      </c>
      <c r="C59" s="53">
        <v>0</v>
      </c>
      <c r="D59" s="53">
        <v>0</v>
      </c>
      <c r="E59" s="40" t="e">
        <f>D59/C59*100</f>
        <v>#DIV/0!</v>
      </c>
    </row>
    <row r="60" spans="1:5" ht="30" customHeight="1" hidden="1">
      <c r="A60" s="5" t="s">
        <v>317</v>
      </c>
      <c r="B60" s="39" t="s">
        <v>318</v>
      </c>
      <c r="C60" s="53">
        <v>0</v>
      </c>
      <c r="D60" s="53">
        <v>0</v>
      </c>
      <c r="E60" s="40" t="e">
        <f t="shared" si="0"/>
        <v>#DIV/0!</v>
      </c>
    </row>
    <row r="61" spans="1:5" ht="18" customHeight="1">
      <c r="A61" s="5" t="s">
        <v>199</v>
      </c>
      <c r="B61" s="39" t="s">
        <v>313</v>
      </c>
      <c r="C61" s="53">
        <v>3064</v>
      </c>
      <c r="D61" s="53">
        <v>2900.7</v>
      </c>
      <c r="E61" s="40">
        <f t="shared" si="0"/>
        <v>94.67036553524804</v>
      </c>
    </row>
    <row r="62" spans="1:5" ht="31.5" customHeight="1">
      <c r="A62" s="5" t="s">
        <v>202</v>
      </c>
      <c r="B62" s="39" t="s">
        <v>314</v>
      </c>
      <c r="C62" s="3">
        <f>C63+C64</f>
        <v>263.6</v>
      </c>
      <c r="D62" s="3">
        <f>D63+D64</f>
        <v>263.6</v>
      </c>
      <c r="E62" s="40">
        <f t="shared" si="0"/>
        <v>100</v>
      </c>
    </row>
    <row r="63" spans="1:5" ht="41.25" customHeight="1">
      <c r="A63" s="55" t="s">
        <v>203</v>
      </c>
      <c r="B63" s="39" t="s">
        <v>315</v>
      </c>
      <c r="C63" s="3">
        <v>3.8</v>
      </c>
      <c r="D63" s="3">
        <v>3.8</v>
      </c>
      <c r="E63" s="40">
        <f t="shared" si="0"/>
        <v>100</v>
      </c>
    </row>
    <row r="64" spans="1:5" ht="42.75" customHeight="1">
      <c r="A64" s="105" t="s">
        <v>205</v>
      </c>
      <c r="B64" s="39" t="s">
        <v>316</v>
      </c>
      <c r="C64" s="3">
        <v>259.8</v>
      </c>
      <c r="D64" s="3">
        <v>259.8</v>
      </c>
      <c r="E64" s="40">
        <f t="shared" si="0"/>
        <v>100</v>
      </c>
    </row>
    <row r="65" spans="1:5" ht="22.5" customHeight="1">
      <c r="A65" s="108" t="s">
        <v>353</v>
      </c>
      <c r="B65" s="39" t="s">
        <v>352</v>
      </c>
      <c r="C65" s="53">
        <f>C66</f>
        <v>7588.1</v>
      </c>
      <c r="D65" s="40">
        <f>D66</f>
        <v>7588.1</v>
      </c>
      <c r="E65" s="40">
        <f t="shared" si="0"/>
        <v>100</v>
      </c>
    </row>
    <row r="66" spans="1:5" ht="25.5">
      <c r="A66" s="61" t="s">
        <v>351</v>
      </c>
      <c r="B66" s="39" t="s">
        <v>350</v>
      </c>
      <c r="C66" s="53">
        <v>7588.1</v>
      </c>
      <c r="D66" s="38">
        <v>7588.1</v>
      </c>
      <c r="E66" s="40">
        <f t="shared" si="0"/>
        <v>100</v>
      </c>
    </row>
    <row r="67" spans="1:4" ht="39.75" customHeight="1">
      <c r="A67" s="64"/>
      <c r="B67" s="62"/>
      <c r="C67" s="85"/>
      <c r="D67" s="63"/>
    </row>
    <row r="68" spans="1:4" ht="39.75" customHeight="1">
      <c r="A68" s="59"/>
      <c r="B68" s="60"/>
      <c r="C68" s="60"/>
      <c r="D68" s="60"/>
    </row>
    <row r="69" spans="1:4" ht="18.75">
      <c r="A69" s="16" t="s">
        <v>102</v>
      </c>
      <c r="B69" s="54" t="s">
        <v>103</v>
      </c>
      <c r="C69" s="54" t="s">
        <v>156</v>
      </c>
      <c r="D69" s="10"/>
    </row>
  </sheetData>
  <sheetProtection/>
  <mergeCells count="3">
    <mergeCell ref="B4:D4"/>
    <mergeCell ref="B2:D2"/>
    <mergeCell ref="A6:E6"/>
  </mergeCells>
  <printOptions/>
  <pageMargins left="0.6299212598425197" right="0.15748031496062992" top="0.4330708661417323" bottom="0.43" header="0.15748031496062992" footer="0.17"/>
  <pageSetup fitToHeight="3" fitToWidth="1" horizontalDpi="600" verticalDpi="600" orientation="portrait" paperSize="9" scale="90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7"/>
  <sheetViews>
    <sheetView zoomScalePageLayoutView="0" workbookViewId="0" topLeftCell="A1">
      <selection activeCell="F3" sqref="F3:J3"/>
    </sheetView>
  </sheetViews>
  <sheetFormatPr defaultColWidth="9.00390625" defaultRowHeight="12.75"/>
  <cols>
    <col min="3" max="3" width="10.375" style="0" customWidth="1"/>
    <col min="4" max="5" width="6.875" style="0" customWidth="1"/>
    <col min="6" max="6" width="10.75390625" style="0" customWidth="1"/>
    <col min="7" max="7" width="7.125" style="0" customWidth="1"/>
    <col min="8" max="8" width="14.00390625" style="0" customWidth="1"/>
    <col min="10" max="10" width="9.75390625" style="0" customWidth="1"/>
  </cols>
  <sheetData>
    <row r="1" spans="6:10" ht="13.5" customHeight="1">
      <c r="F1" s="121" t="s">
        <v>104</v>
      </c>
      <c r="G1" s="121"/>
      <c r="H1" s="121"/>
      <c r="I1" s="121"/>
      <c r="J1" s="121"/>
    </row>
    <row r="2" spans="8:10" ht="12.75">
      <c r="H2" s="10"/>
      <c r="I2" s="10"/>
      <c r="J2" s="10"/>
    </row>
    <row r="3" spans="6:10" ht="95.25" customHeight="1">
      <c r="F3" s="120" t="s">
        <v>426</v>
      </c>
      <c r="G3" s="120"/>
      <c r="H3" s="120"/>
      <c r="I3" s="120"/>
      <c r="J3" s="120"/>
    </row>
    <row r="4" spans="1:10" ht="12.75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37.5" customHeight="1">
      <c r="A5" s="141" t="s">
        <v>105</v>
      </c>
      <c r="B5" s="142"/>
      <c r="C5" s="142"/>
      <c r="D5" s="142"/>
      <c r="E5" s="142"/>
      <c r="F5" s="142"/>
      <c r="G5" s="142"/>
      <c r="H5" s="142"/>
      <c r="I5" s="142"/>
      <c r="J5" s="142"/>
    </row>
    <row r="6" spans="1:10" ht="14.25" customHeight="1">
      <c r="A6" s="47"/>
      <c r="B6" s="47"/>
      <c r="C6" s="47"/>
      <c r="D6" s="47"/>
      <c r="E6" s="47"/>
      <c r="F6" s="47"/>
      <c r="G6" s="47"/>
      <c r="H6" s="47"/>
      <c r="I6" s="140" t="s">
        <v>127</v>
      </c>
      <c r="J6" s="140"/>
    </row>
    <row r="7" spans="1:10" ht="117.75" customHeight="1">
      <c r="A7" s="143" t="s">
        <v>52</v>
      </c>
      <c r="B7" s="143"/>
      <c r="C7" s="143"/>
      <c r="D7" s="58" t="s">
        <v>89</v>
      </c>
      <c r="E7" s="58" t="s">
        <v>53</v>
      </c>
      <c r="F7" s="58" t="s">
        <v>54</v>
      </c>
      <c r="G7" s="58" t="s">
        <v>55</v>
      </c>
      <c r="H7" s="36" t="s">
        <v>403</v>
      </c>
      <c r="I7" s="58" t="s">
        <v>404</v>
      </c>
      <c r="J7" s="58" t="s">
        <v>56</v>
      </c>
    </row>
    <row r="8" spans="1:10" ht="12.75">
      <c r="A8" s="144" t="s">
        <v>58</v>
      </c>
      <c r="B8" s="144"/>
      <c r="C8" s="144"/>
      <c r="D8" s="65" t="s">
        <v>59</v>
      </c>
      <c r="E8" s="65" t="s">
        <v>60</v>
      </c>
      <c r="F8" s="65" t="s">
        <v>57</v>
      </c>
      <c r="G8" s="65" t="s">
        <v>91</v>
      </c>
      <c r="H8" s="65" t="s">
        <v>61</v>
      </c>
      <c r="I8" s="65" t="s">
        <v>62</v>
      </c>
      <c r="J8" s="65" t="s">
        <v>63</v>
      </c>
    </row>
    <row r="9" spans="1:10" ht="42" customHeight="1">
      <c r="A9" s="145" t="s">
        <v>106</v>
      </c>
      <c r="B9" s="145"/>
      <c r="C9" s="145"/>
      <c r="D9" s="66" t="s">
        <v>90</v>
      </c>
      <c r="E9" s="146"/>
      <c r="F9" s="147"/>
      <c r="G9" s="147"/>
      <c r="H9" s="67">
        <f>H10+H15+H25+H30+H36+H41+H51+H56+H61+H67+H72+H86+H90+H101+H121+H143+H148</f>
        <v>42016.399999999994</v>
      </c>
      <c r="I9" s="67">
        <f>I10+I15+I25+I30+I36+I41+I51+I56+I61+I67+I72+I86+I90+I101+I121+I143+I148</f>
        <v>39068.4</v>
      </c>
      <c r="J9" s="67">
        <f>I9/H9*100</f>
        <v>92.98369208213937</v>
      </c>
    </row>
    <row r="10" spans="1:10" ht="46.5" customHeight="1">
      <c r="A10" s="127" t="s">
        <v>64</v>
      </c>
      <c r="B10" s="127"/>
      <c r="C10" s="127"/>
      <c r="D10" s="58" t="s">
        <v>90</v>
      </c>
      <c r="E10" s="58" t="s">
        <v>65</v>
      </c>
      <c r="F10" s="68"/>
      <c r="G10" s="68"/>
      <c r="H10" s="69">
        <f aca="true" t="shared" si="0" ref="H10:I13">H11</f>
        <v>734.7</v>
      </c>
      <c r="I10" s="69">
        <f t="shared" si="0"/>
        <v>734.7</v>
      </c>
      <c r="J10" s="69">
        <f>I10/H10*100</f>
        <v>100</v>
      </c>
    </row>
    <row r="11" spans="1:10" ht="60.75" customHeight="1">
      <c r="A11" s="127" t="s">
        <v>242</v>
      </c>
      <c r="B11" s="127"/>
      <c r="C11" s="127"/>
      <c r="D11" s="58" t="s">
        <v>90</v>
      </c>
      <c r="E11" s="58" t="s">
        <v>65</v>
      </c>
      <c r="F11" s="58" t="s">
        <v>243</v>
      </c>
      <c r="G11" s="68"/>
      <c r="H11" s="69">
        <f t="shared" si="0"/>
        <v>734.7</v>
      </c>
      <c r="I11" s="69">
        <f t="shared" si="0"/>
        <v>734.7</v>
      </c>
      <c r="J11" s="69">
        <f>I11/H11*100</f>
        <v>100</v>
      </c>
    </row>
    <row r="12" spans="1:10" ht="35.25" customHeight="1">
      <c r="A12" s="127" t="s">
        <v>273</v>
      </c>
      <c r="B12" s="127"/>
      <c r="C12" s="127"/>
      <c r="D12" s="58" t="s">
        <v>90</v>
      </c>
      <c r="E12" s="58" t="s">
        <v>65</v>
      </c>
      <c r="F12" s="58" t="s">
        <v>272</v>
      </c>
      <c r="G12" s="68"/>
      <c r="H12" s="69">
        <f t="shared" si="0"/>
        <v>734.7</v>
      </c>
      <c r="I12" s="69">
        <f t="shared" si="0"/>
        <v>734.7</v>
      </c>
      <c r="J12" s="69">
        <f>I12/H12*100</f>
        <v>100</v>
      </c>
    </row>
    <row r="13" spans="1:10" ht="21.75" customHeight="1">
      <c r="A13" s="127" t="s">
        <v>140</v>
      </c>
      <c r="B13" s="127"/>
      <c r="C13" s="127"/>
      <c r="D13" s="58" t="s">
        <v>90</v>
      </c>
      <c r="E13" s="58" t="s">
        <v>65</v>
      </c>
      <c r="F13" s="58" t="s">
        <v>174</v>
      </c>
      <c r="G13" s="68"/>
      <c r="H13" s="69">
        <f t="shared" si="0"/>
        <v>734.7</v>
      </c>
      <c r="I13" s="69">
        <f t="shared" si="0"/>
        <v>734.7</v>
      </c>
      <c r="J13" s="69">
        <f aca="true" t="shared" si="1" ref="J13:J154">I13/H13*100</f>
        <v>100</v>
      </c>
    </row>
    <row r="14" spans="1:10" ht="66" customHeight="1">
      <c r="A14" s="136" t="s">
        <v>142</v>
      </c>
      <c r="B14" s="136"/>
      <c r="C14" s="136"/>
      <c r="D14" s="58" t="s">
        <v>90</v>
      </c>
      <c r="E14" s="58" t="s">
        <v>65</v>
      </c>
      <c r="F14" s="58" t="s">
        <v>174</v>
      </c>
      <c r="G14" s="58" t="s">
        <v>141</v>
      </c>
      <c r="H14" s="69">
        <v>734.7</v>
      </c>
      <c r="I14" s="69">
        <v>734.7</v>
      </c>
      <c r="J14" s="69">
        <f t="shared" si="1"/>
        <v>100</v>
      </c>
    </row>
    <row r="15" spans="1:10" ht="81.75" customHeight="1">
      <c r="A15" s="127" t="s">
        <v>66</v>
      </c>
      <c r="B15" s="127"/>
      <c r="C15" s="127"/>
      <c r="D15" s="58" t="s">
        <v>90</v>
      </c>
      <c r="E15" s="58" t="s">
        <v>67</v>
      </c>
      <c r="F15" s="68"/>
      <c r="G15" s="68"/>
      <c r="H15" s="69">
        <f>H16+H22</f>
        <v>4767.099999999999</v>
      </c>
      <c r="I15" s="69">
        <f>I16+I22</f>
        <v>4716.5</v>
      </c>
      <c r="J15" s="69">
        <f t="shared" si="1"/>
        <v>98.93855803318581</v>
      </c>
    </row>
    <row r="16" spans="1:10" ht="62.25" customHeight="1">
      <c r="A16" s="127" t="s">
        <v>242</v>
      </c>
      <c r="B16" s="127"/>
      <c r="C16" s="127"/>
      <c r="D16" s="58" t="s">
        <v>90</v>
      </c>
      <c r="E16" s="58" t="s">
        <v>67</v>
      </c>
      <c r="F16" s="58" t="s">
        <v>243</v>
      </c>
      <c r="G16" s="68"/>
      <c r="H16" s="69">
        <f>H17</f>
        <v>4763.299999999999</v>
      </c>
      <c r="I16" s="69">
        <f>I17</f>
        <v>4712.7</v>
      </c>
      <c r="J16" s="69">
        <f t="shared" si="1"/>
        <v>98.93771125060358</v>
      </c>
    </row>
    <row r="17" spans="1:10" ht="32.25" customHeight="1">
      <c r="A17" s="127" t="s">
        <v>274</v>
      </c>
      <c r="B17" s="127"/>
      <c r="C17" s="127"/>
      <c r="D17" s="58" t="s">
        <v>90</v>
      </c>
      <c r="E17" s="58" t="s">
        <v>67</v>
      </c>
      <c r="F17" s="58" t="s">
        <v>319</v>
      </c>
      <c r="G17" s="68"/>
      <c r="H17" s="69">
        <f>H18</f>
        <v>4763.299999999999</v>
      </c>
      <c r="I17" s="69">
        <f>I18</f>
        <v>4712.7</v>
      </c>
      <c r="J17" s="69">
        <f t="shared" si="1"/>
        <v>98.93771125060358</v>
      </c>
    </row>
    <row r="18" spans="1:10" ht="22.5" customHeight="1">
      <c r="A18" s="127" t="s">
        <v>140</v>
      </c>
      <c r="B18" s="127"/>
      <c r="C18" s="127"/>
      <c r="D18" s="58" t="s">
        <v>90</v>
      </c>
      <c r="E18" s="58" t="s">
        <v>67</v>
      </c>
      <c r="F18" s="58" t="s">
        <v>209</v>
      </c>
      <c r="G18" s="68"/>
      <c r="H18" s="69">
        <f>H19+H20+H21</f>
        <v>4763.299999999999</v>
      </c>
      <c r="I18" s="69">
        <f>I19+I20+I21</f>
        <v>4712.7</v>
      </c>
      <c r="J18" s="69">
        <f t="shared" si="1"/>
        <v>98.93771125060358</v>
      </c>
    </row>
    <row r="19" spans="1:10" ht="63.75" customHeight="1">
      <c r="A19" s="136" t="s">
        <v>142</v>
      </c>
      <c r="B19" s="136"/>
      <c r="C19" s="136"/>
      <c r="D19" s="58" t="s">
        <v>90</v>
      </c>
      <c r="E19" s="58" t="s">
        <v>67</v>
      </c>
      <c r="F19" s="58" t="s">
        <v>209</v>
      </c>
      <c r="G19" s="58" t="s">
        <v>141</v>
      </c>
      <c r="H19" s="69">
        <v>3306.8</v>
      </c>
      <c r="I19" s="69">
        <v>3306.8</v>
      </c>
      <c r="J19" s="69">
        <f t="shared" si="1"/>
        <v>100</v>
      </c>
    </row>
    <row r="20" spans="1:10" ht="24" customHeight="1">
      <c r="A20" s="127" t="s">
        <v>180</v>
      </c>
      <c r="B20" s="127"/>
      <c r="C20" s="127"/>
      <c r="D20" s="58" t="s">
        <v>90</v>
      </c>
      <c r="E20" s="58" t="s">
        <v>67</v>
      </c>
      <c r="F20" s="58" t="s">
        <v>209</v>
      </c>
      <c r="G20" s="58" t="s">
        <v>143</v>
      </c>
      <c r="H20" s="69">
        <v>1429.6</v>
      </c>
      <c r="I20" s="73">
        <v>1379.2</v>
      </c>
      <c r="J20" s="69">
        <f t="shared" si="1"/>
        <v>96.47453833240068</v>
      </c>
    </row>
    <row r="21" spans="1:10" ht="19.5" customHeight="1">
      <c r="A21" s="127" t="s">
        <v>145</v>
      </c>
      <c r="B21" s="127"/>
      <c r="C21" s="127"/>
      <c r="D21" s="58" t="s">
        <v>90</v>
      </c>
      <c r="E21" s="58" t="s">
        <v>67</v>
      </c>
      <c r="F21" s="58" t="s">
        <v>209</v>
      </c>
      <c r="G21" s="58" t="s">
        <v>144</v>
      </c>
      <c r="H21" s="69">
        <v>26.9</v>
      </c>
      <c r="I21" s="69">
        <v>26.7</v>
      </c>
      <c r="J21" s="69">
        <f t="shared" si="1"/>
        <v>99.25650557620817</v>
      </c>
    </row>
    <row r="22" spans="1:10" ht="19.5" customHeight="1">
      <c r="A22" s="127" t="s">
        <v>275</v>
      </c>
      <c r="B22" s="127"/>
      <c r="C22" s="127"/>
      <c r="D22" s="58" t="s">
        <v>90</v>
      </c>
      <c r="E22" s="58" t="s">
        <v>67</v>
      </c>
      <c r="F22" s="58" t="s">
        <v>276</v>
      </c>
      <c r="G22" s="58"/>
      <c r="H22" s="69">
        <f>H23</f>
        <v>3.8</v>
      </c>
      <c r="I22" s="69">
        <f>I23</f>
        <v>3.8</v>
      </c>
      <c r="J22" s="69">
        <f t="shared" si="1"/>
        <v>100</v>
      </c>
    </row>
    <row r="23" spans="1:10" ht="53.25" customHeight="1">
      <c r="A23" s="127" t="s">
        <v>146</v>
      </c>
      <c r="B23" s="127"/>
      <c r="C23" s="127"/>
      <c r="D23" s="58" t="s">
        <v>90</v>
      </c>
      <c r="E23" s="58" t="s">
        <v>67</v>
      </c>
      <c r="F23" s="58" t="s">
        <v>210</v>
      </c>
      <c r="G23" s="58"/>
      <c r="H23" s="69">
        <f>H24</f>
        <v>3.8</v>
      </c>
      <c r="I23" s="69">
        <f>I24</f>
        <v>3.8</v>
      </c>
      <c r="J23" s="69">
        <f t="shared" si="1"/>
        <v>100</v>
      </c>
    </row>
    <row r="24" spans="1:10" ht="24" customHeight="1">
      <c r="A24" s="127" t="s">
        <v>180</v>
      </c>
      <c r="B24" s="127"/>
      <c r="C24" s="127"/>
      <c r="D24" s="58" t="s">
        <v>90</v>
      </c>
      <c r="E24" s="58" t="s">
        <v>67</v>
      </c>
      <c r="F24" s="58" t="s">
        <v>210</v>
      </c>
      <c r="G24" s="58" t="s">
        <v>143</v>
      </c>
      <c r="H24" s="69">
        <v>3.8</v>
      </c>
      <c r="I24" s="69">
        <v>3.8</v>
      </c>
      <c r="J24" s="69">
        <f t="shared" si="1"/>
        <v>100</v>
      </c>
    </row>
    <row r="25" spans="1:10" ht="50.25" customHeight="1">
      <c r="A25" s="127" t="s">
        <v>157</v>
      </c>
      <c r="B25" s="127"/>
      <c r="C25" s="127"/>
      <c r="D25" s="58" t="s">
        <v>90</v>
      </c>
      <c r="E25" s="58" t="s">
        <v>129</v>
      </c>
      <c r="F25" s="58"/>
      <c r="G25" s="58"/>
      <c r="H25" s="69">
        <f aca="true" t="shared" si="2" ref="H25:I28">H26</f>
        <v>109.5</v>
      </c>
      <c r="I25" s="69">
        <f t="shared" si="2"/>
        <v>109.5</v>
      </c>
      <c r="J25" s="69">
        <f t="shared" si="1"/>
        <v>100</v>
      </c>
    </row>
    <row r="26" spans="1:10" ht="26.25" customHeight="1">
      <c r="A26" s="127" t="s">
        <v>277</v>
      </c>
      <c r="B26" s="127"/>
      <c r="C26" s="127"/>
      <c r="D26" s="58" t="s">
        <v>90</v>
      </c>
      <c r="E26" s="58" t="s">
        <v>129</v>
      </c>
      <c r="F26" s="58" t="s">
        <v>279</v>
      </c>
      <c r="G26" s="58"/>
      <c r="H26" s="69">
        <f t="shared" si="2"/>
        <v>109.5</v>
      </c>
      <c r="I26" s="69">
        <f t="shared" si="2"/>
        <v>109.5</v>
      </c>
      <c r="J26" s="69">
        <f t="shared" si="1"/>
        <v>100</v>
      </c>
    </row>
    <row r="27" spans="1:10" ht="51" customHeight="1">
      <c r="A27" s="127" t="s">
        <v>278</v>
      </c>
      <c r="B27" s="127"/>
      <c r="C27" s="127"/>
      <c r="D27" s="58" t="s">
        <v>90</v>
      </c>
      <c r="E27" s="58" t="s">
        <v>129</v>
      </c>
      <c r="F27" s="58" t="s">
        <v>280</v>
      </c>
      <c r="G27" s="58"/>
      <c r="H27" s="69">
        <f t="shared" si="2"/>
        <v>109.5</v>
      </c>
      <c r="I27" s="69">
        <f t="shared" si="2"/>
        <v>109.5</v>
      </c>
      <c r="J27" s="69">
        <f t="shared" si="1"/>
        <v>100</v>
      </c>
    </row>
    <row r="28" spans="1:10" ht="25.5" customHeight="1">
      <c r="A28" s="127" t="s">
        <v>140</v>
      </c>
      <c r="B28" s="127"/>
      <c r="C28" s="127"/>
      <c r="D28" s="58" t="s">
        <v>90</v>
      </c>
      <c r="E28" s="58" t="s">
        <v>129</v>
      </c>
      <c r="F28" s="58" t="s">
        <v>175</v>
      </c>
      <c r="G28" s="58"/>
      <c r="H28" s="69">
        <f t="shared" si="2"/>
        <v>109.5</v>
      </c>
      <c r="I28" s="69">
        <f t="shared" si="2"/>
        <v>109.5</v>
      </c>
      <c r="J28" s="69">
        <f t="shared" si="1"/>
        <v>100</v>
      </c>
    </row>
    <row r="29" spans="1:10" ht="15" customHeight="1">
      <c r="A29" s="134" t="s">
        <v>26</v>
      </c>
      <c r="B29" s="134"/>
      <c r="C29" s="134"/>
      <c r="D29" s="58" t="s">
        <v>90</v>
      </c>
      <c r="E29" s="58" t="s">
        <v>129</v>
      </c>
      <c r="F29" s="58" t="s">
        <v>175</v>
      </c>
      <c r="G29" s="58" t="s">
        <v>147</v>
      </c>
      <c r="H29" s="69">
        <v>109.5</v>
      </c>
      <c r="I29" s="69">
        <v>109.5</v>
      </c>
      <c r="J29" s="69">
        <f t="shared" si="1"/>
        <v>100</v>
      </c>
    </row>
    <row r="30" spans="1:10" ht="24" customHeight="1" hidden="1">
      <c r="A30" s="131" t="s">
        <v>320</v>
      </c>
      <c r="B30" s="132"/>
      <c r="C30" s="133"/>
      <c r="D30" s="58" t="s">
        <v>90</v>
      </c>
      <c r="E30" s="58" t="s">
        <v>321</v>
      </c>
      <c r="F30" s="58"/>
      <c r="G30" s="58"/>
      <c r="H30" s="69">
        <f aca="true" t="shared" si="3" ref="H30:I32">H31</f>
        <v>0</v>
      </c>
      <c r="I30" s="69">
        <f t="shared" si="3"/>
        <v>0</v>
      </c>
      <c r="J30" s="69" t="e">
        <f t="shared" si="1"/>
        <v>#DIV/0!</v>
      </c>
    </row>
    <row r="31" spans="1:10" ht="66.75" customHeight="1" hidden="1">
      <c r="A31" s="131" t="s">
        <v>242</v>
      </c>
      <c r="B31" s="132"/>
      <c r="C31" s="133"/>
      <c r="D31" s="58" t="s">
        <v>90</v>
      </c>
      <c r="E31" s="58" t="s">
        <v>321</v>
      </c>
      <c r="F31" s="58" t="s">
        <v>243</v>
      </c>
      <c r="G31" s="58"/>
      <c r="H31" s="69">
        <f t="shared" si="3"/>
        <v>0</v>
      </c>
      <c r="I31" s="69">
        <f t="shared" si="3"/>
        <v>0</v>
      </c>
      <c r="J31" s="69" t="e">
        <f t="shared" si="1"/>
        <v>#DIV/0!</v>
      </c>
    </row>
    <row r="32" spans="1:10" ht="24" customHeight="1" hidden="1">
      <c r="A32" s="131" t="s">
        <v>322</v>
      </c>
      <c r="B32" s="132"/>
      <c r="C32" s="133"/>
      <c r="D32" s="58" t="s">
        <v>90</v>
      </c>
      <c r="E32" s="58" t="s">
        <v>321</v>
      </c>
      <c r="F32" s="58" t="s">
        <v>323</v>
      </c>
      <c r="G32" s="58"/>
      <c r="H32" s="69">
        <f t="shared" si="3"/>
        <v>0</v>
      </c>
      <c r="I32" s="69">
        <f t="shared" si="3"/>
        <v>0</v>
      </c>
      <c r="J32" s="69" t="e">
        <f t="shared" si="1"/>
        <v>#DIV/0!</v>
      </c>
    </row>
    <row r="33" spans="1:10" ht="26.25" customHeight="1" hidden="1">
      <c r="A33" s="131" t="s">
        <v>140</v>
      </c>
      <c r="B33" s="132"/>
      <c r="C33" s="133"/>
      <c r="D33" s="58" t="s">
        <v>90</v>
      </c>
      <c r="E33" s="58" t="s">
        <v>321</v>
      </c>
      <c r="F33" s="58" t="s">
        <v>324</v>
      </c>
      <c r="G33" s="58"/>
      <c r="H33" s="69">
        <f>H34+H35</f>
        <v>0</v>
      </c>
      <c r="I33" s="69">
        <f>I34+I35</f>
        <v>0</v>
      </c>
      <c r="J33" s="69" t="e">
        <f t="shared" si="1"/>
        <v>#DIV/0!</v>
      </c>
    </row>
    <row r="34" spans="1:10" ht="36.75" customHeight="1" hidden="1">
      <c r="A34" s="131" t="s">
        <v>218</v>
      </c>
      <c r="B34" s="132"/>
      <c r="C34" s="133"/>
      <c r="D34" s="58" t="s">
        <v>90</v>
      </c>
      <c r="E34" s="58" t="s">
        <v>321</v>
      </c>
      <c r="F34" s="58" t="s">
        <v>324</v>
      </c>
      <c r="G34" s="58" t="s">
        <v>143</v>
      </c>
      <c r="H34" s="69">
        <v>0</v>
      </c>
      <c r="I34" s="69">
        <v>0</v>
      </c>
      <c r="J34" s="69" t="e">
        <f t="shared" si="1"/>
        <v>#DIV/0!</v>
      </c>
    </row>
    <row r="35" spans="1:10" ht="24" customHeight="1" hidden="1">
      <c r="A35" s="134" t="s">
        <v>145</v>
      </c>
      <c r="B35" s="134"/>
      <c r="C35" s="134"/>
      <c r="D35" s="58" t="s">
        <v>90</v>
      </c>
      <c r="E35" s="58" t="s">
        <v>321</v>
      </c>
      <c r="F35" s="58" t="s">
        <v>324</v>
      </c>
      <c r="G35" s="58" t="s">
        <v>144</v>
      </c>
      <c r="H35" s="69">
        <v>0</v>
      </c>
      <c r="I35" s="69">
        <v>0</v>
      </c>
      <c r="J35" s="69" t="e">
        <f t="shared" si="1"/>
        <v>#DIV/0!</v>
      </c>
    </row>
    <row r="36" spans="1:10" ht="12" customHeight="1">
      <c r="A36" s="127" t="s">
        <v>109</v>
      </c>
      <c r="B36" s="127"/>
      <c r="C36" s="127"/>
      <c r="D36" s="58" t="s">
        <v>90</v>
      </c>
      <c r="E36" s="58" t="s">
        <v>107</v>
      </c>
      <c r="F36" s="58"/>
      <c r="G36" s="58"/>
      <c r="H36" s="69">
        <f aca="true" t="shared" si="4" ref="H36:I39">H37</f>
        <v>626</v>
      </c>
      <c r="I36" s="69">
        <f t="shared" si="4"/>
        <v>0</v>
      </c>
      <c r="J36" s="69">
        <f t="shared" si="1"/>
        <v>0</v>
      </c>
    </row>
    <row r="37" spans="1:10" ht="63.75" customHeight="1">
      <c r="A37" s="127" t="s">
        <v>242</v>
      </c>
      <c r="B37" s="127"/>
      <c r="C37" s="127"/>
      <c r="D37" s="58" t="s">
        <v>90</v>
      </c>
      <c r="E37" s="58" t="s">
        <v>107</v>
      </c>
      <c r="F37" s="58" t="s">
        <v>243</v>
      </c>
      <c r="G37" s="58"/>
      <c r="H37" s="69">
        <f t="shared" si="4"/>
        <v>626</v>
      </c>
      <c r="I37" s="69">
        <f t="shared" si="4"/>
        <v>0</v>
      </c>
      <c r="J37" s="69">
        <f t="shared" si="1"/>
        <v>0</v>
      </c>
    </row>
    <row r="38" spans="1:10" ht="22.5" customHeight="1">
      <c r="A38" s="127" t="s">
        <v>281</v>
      </c>
      <c r="B38" s="127"/>
      <c r="C38" s="127"/>
      <c r="D38" s="58" t="s">
        <v>90</v>
      </c>
      <c r="E38" s="58" t="s">
        <v>107</v>
      </c>
      <c r="F38" s="58" t="s">
        <v>282</v>
      </c>
      <c r="G38" s="58"/>
      <c r="H38" s="69">
        <f t="shared" si="4"/>
        <v>626</v>
      </c>
      <c r="I38" s="69">
        <f t="shared" si="4"/>
        <v>0</v>
      </c>
      <c r="J38" s="69">
        <f t="shared" si="1"/>
        <v>0</v>
      </c>
    </row>
    <row r="39" spans="1:10" ht="22.5" customHeight="1">
      <c r="A39" s="127" t="s">
        <v>211</v>
      </c>
      <c r="B39" s="127"/>
      <c r="C39" s="127"/>
      <c r="D39" s="58" t="s">
        <v>90</v>
      </c>
      <c r="E39" s="58" t="s">
        <v>107</v>
      </c>
      <c r="F39" s="58" t="s">
        <v>176</v>
      </c>
      <c r="G39" s="58"/>
      <c r="H39" s="69">
        <f t="shared" si="4"/>
        <v>626</v>
      </c>
      <c r="I39" s="69">
        <f t="shared" si="4"/>
        <v>0</v>
      </c>
      <c r="J39" s="69">
        <f t="shared" si="1"/>
        <v>0</v>
      </c>
    </row>
    <row r="40" spans="1:10" ht="12.75" customHeight="1">
      <c r="A40" s="127" t="s">
        <v>145</v>
      </c>
      <c r="B40" s="127"/>
      <c r="C40" s="127"/>
      <c r="D40" s="58" t="s">
        <v>90</v>
      </c>
      <c r="E40" s="58" t="s">
        <v>107</v>
      </c>
      <c r="F40" s="58" t="s">
        <v>176</v>
      </c>
      <c r="G40" s="58" t="s">
        <v>144</v>
      </c>
      <c r="H40" s="69">
        <v>626</v>
      </c>
      <c r="I40" s="69">
        <v>0</v>
      </c>
      <c r="J40" s="69">
        <f t="shared" si="1"/>
        <v>0</v>
      </c>
    </row>
    <row r="41" spans="1:10" ht="24" customHeight="1">
      <c r="A41" s="127" t="s">
        <v>68</v>
      </c>
      <c r="B41" s="127"/>
      <c r="C41" s="127"/>
      <c r="D41" s="58" t="s">
        <v>90</v>
      </c>
      <c r="E41" s="58" t="s">
        <v>92</v>
      </c>
      <c r="F41" s="68"/>
      <c r="G41" s="68"/>
      <c r="H41" s="69">
        <f>H42+H46</f>
        <v>3288.2</v>
      </c>
      <c r="I41" s="69">
        <f>I42+I46</f>
        <v>3207.8</v>
      </c>
      <c r="J41" s="69">
        <f t="shared" si="1"/>
        <v>97.55489325466822</v>
      </c>
    </row>
    <row r="42" spans="1:10" ht="66.75" customHeight="1">
      <c r="A42" s="124" t="s">
        <v>411</v>
      </c>
      <c r="B42" s="125"/>
      <c r="C42" s="126"/>
      <c r="D42" s="58" t="s">
        <v>90</v>
      </c>
      <c r="E42" s="58" t="s">
        <v>92</v>
      </c>
      <c r="F42" s="58" t="s">
        <v>412</v>
      </c>
      <c r="G42" s="68"/>
      <c r="H42" s="69">
        <f aca="true" t="shared" si="5" ref="H42:I44">H43</f>
        <v>1072.5</v>
      </c>
      <c r="I42" s="69">
        <f t="shared" si="5"/>
        <v>1072.5</v>
      </c>
      <c r="J42" s="69">
        <f t="shared" si="1"/>
        <v>100</v>
      </c>
    </row>
    <row r="43" spans="1:10" ht="24" customHeight="1">
      <c r="A43" s="124" t="s">
        <v>226</v>
      </c>
      <c r="B43" s="125"/>
      <c r="C43" s="126"/>
      <c r="D43" s="58" t="s">
        <v>90</v>
      </c>
      <c r="E43" s="58" t="s">
        <v>92</v>
      </c>
      <c r="F43" s="58" t="s">
        <v>410</v>
      </c>
      <c r="G43" s="68"/>
      <c r="H43" s="69">
        <f t="shared" si="5"/>
        <v>1072.5</v>
      </c>
      <c r="I43" s="69">
        <f t="shared" si="5"/>
        <v>1072.5</v>
      </c>
      <c r="J43" s="69">
        <f t="shared" si="1"/>
        <v>100</v>
      </c>
    </row>
    <row r="44" spans="1:10" ht="56.25" customHeight="1">
      <c r="A44" s="124" t="s">
        <v>409</v>
      </c>
      <c r="B44" s="125"/>
      <c r="C44" s="126"/>
      <c r="D44" s="58" t="s">
        <v>90</v>
      </c>
      <c r="E44" s="58" t="s">
        <v>92</v>
      </c>
      <c r="F44" s="58" t="s">
        <v>408</v>
      </c>
      <c r="G44" s="68"/>
      <c r="H44" s="69">
        <f t="shared" si="5"/>
        <v>1072.5</v>
      </c>
      <c r="I44" s="69">
        <f t="shared" si="5"/>
        <v>1072.5</v>
      </c>
      <c r="J44" s="69">
        <f t="shared" si="1"/>
        <v>100</v>
      </c>
    </row>
    <row r="45" spans="1:10" ht="24" customHeight="1">
      <c r="A45" s="124" t="s">
        <v>180</v>
      </c>
      <c r="B45" s="125"/>
      <c r="C45" s="126"/>
      <c r="D45" s="58" t="s">
        <v>90</v>
      </c>
      <c r="E45" s="58" t="s">
        <v>92</v>
      </c>
      <c r="F45" s="58" t="s">
        <v>408</v>
      </c>
      <c r="G45" s="68">
        <v>200</v>
      </c>
      <c r="H45" s="69">
        <v>1072.5</v>
      </c>
      <c r="I45" s="69">
        <v>1072.5</v>
      </c>
      <c r="J45" s="69">
        <f t="shared" si="1"/>
        <v>100</v>
      </c>
    </row>
    <row r="46" spans="1:10" ht="61.5" customHeight="1">
      <c r="A46" s="127" t="s">
        <v>242</v>
      </c>
      <c r="B46" s="127"/>
      <c r="C46" s="127"/>
      <c r="D46" s="58" t="s">
        <v>90</v>
      </c>
      <c r="E46" s="58" t="s">
        <v>92</v>
      </c>
      <c r="F46" s="58" t="s">
        <v>243</v>
      </c>
      <c r="G46" s="68"/>
      <c r="H46" s="69">
        <f>H47</f>
        <v>2215.7</v>
      </c>
      <c r="I46" s="69">
        <f>I47</f>
        <v>2135.3</v>
      </c>
      <c r="J46" s="69">
        <f t="shared" si="1"/>
        <v>96.37134991199171</v>
      </c>
    </row>
    <row r="47" spans="1:10" ht="29.25" customHeight="1">
      <c r="A47" s="135" t="s">
        <v>392</v>
      </c>
      <c r="B47" s="135"/>
      <c r="C47" s="135"/>
      <c r="D47" s="58" t="s">
        <v>90</v>
      </c>
      <c r="E47" s="58" t="s">
        <v>92</v>
      </c>
      <c r="F47" s="58" t="s">
        <v>323</v>
      </c>
      <c r="G47" s="68"/>
      <c r="H47" s="69">
        <f>H48</f>
        <v>2215.7</v>
      </c>
      <c r="I47" s="69">
        <f>I48</f>
        <v>2135.3</v>
      </c>
      <c r="J47" s="69">
        <f t="shared" si="1"/>
        <v>96.37134991199171</v>
      </c>
    </row>
    <row r="48" spans="1:10" ht="21.75" customHeight="1">
      <c r="A48" s="127" t="s">
        <v>393</v>
      </c>
      <c r="B48" s="127"/>
      <c r="C48" s="127"/>
      <c r="D48" s="58" t="s">
        <v>90</v>
      </c>
      <c r="E48" s="58" t="s">
        <v>92</v>
      </c>
      <c r="F48" s="58" t="s">
        <v>394</v>
      </c>
      <c r="G48" s="68"/>
      <c r="H48" s="69">
        <f>H50+H49</f>
        <v>2215.7</v>
      </c>
      <c r="I48" s="69">
        <f>I50+I49</f>
        <v>2135.3</v>
      </c>
      <c r="J48" s="69">
        <f t="shared" si="1"/>
        <v>96.37134991199171</v>
      </c>
    </row>
    <row r="49" spans="1:10" ht="21.75" customHeight="1">
      <c r="A49" s="124" t="s">
        <v>180</v>
      </c>
      <c r="B49" s="125"/>
      <c r="C49" s="126"/>
      <c r="D49" s="58" t="s">
        <v>90</v>
      </c>
      <c r="E49" s="58" t="s">
        <v>92</v>
      </c>
      <c r="F49" s="58" t="s">
        <v>394</v>
      </c>
      <c r="G49" s="68">
        <v>200</v>
      </c>
      <c r="H49" s="69">
        <v>1730.7</v>
      </c>
      <c r="I49" s="69">
        <v>1730.7</v>
      </c>
      <c r="J49" s="69">
        <f t="shared" si="1"/>
        <v>100</v>
      </c>
    </row>
    <row r="50" spans="1:10" ht="12" customHeight="1">
      <c r="A50" s="127" t="s">
        <v>145</v>
      </c>
      <c r="B50" s="127"/>
      <c r="C50" s="127"/>
      <c r="D50" s="58" t="s">
        <v>90</v>
      </c>
      <c r="E50" s="58" t="s">
        <v>92</v>
      </c>
      <c r="F50" s="58" t="s">
        <v>394</v>
      </c>
      <c r="G50" s="68">
        <v>800</v>
      </c>
      <c r="H50" s="69">
        <v>485</v>
      </c>
      <c r="I50" s="69">
        <v>404.6</v>
      </c>
      <c r="J50" s="69">
        <f t="shared" si="1"/>
        <v>83.42268041237114</v>
      </c>
    </row>
    <row r="51" spans="1:10" ht="23.25" customHeight="1">
      <c r="A51" s="134" t="s">
        <v>131</v>
      </c>
      <c r="B51" s="134"/>
      <c r="C51" s="134"/>
      <c r="D51" s="58" t="s">
        <v>90</v>
      </c>
      <c r="E51" s="58" t="s">
        <v>112</v>
      </c>
      <c r="F51" s="58"/>
      <c r="G51" s="58"/>
      <c r="H51" s="69">
        <f aca="true" t="shared" si="6" ref="H51:I54">H52</f>
        <v>259.8</v>
      </c>
      <c r="I51" s="69">
        <f t="shared" si="6"/>
        <v>259.8</v>
      </c>
      <c r="J51" s="69">
        <f t="shared" si="1"/>
        <v>100</v>
      </c>
    </row>
    <row r="52" spans="1:10" ht="30.75" customHeight="1">
      <c r="A52" s="134" t="s">
        <v>113</v>
      </c>
      <c r="B52" s="134"/>
      <c r="C52" s="134"/>
      <c r="D52" s="58" t="s">
        <v>90</v>
      </c>
      <c r="E52" s="58" t="s">
        <v>112</v>
      </c>
      <c r="F52" s="58" t="s">
        <v>177</v>
      </c>
      <c r="G52" s="58"/>
      <c r="H52" s="69">
        <f>H53</f>
        <v>259.8</v>
      </c>
      <c r="I52" s="69">
        <f>I53</f>
        <v>259.8</v>
      </c>
      <c r="J52" s="69">
        <f t="shared" si="1"/>
        <v>100</v>
      </c>
    </row>
    <row r="53" spans="1:10" ht="41.25" customHeight="1">
      <c r="A53" s="127" t="s">
        <v>283</v>
      </c>
      <c r="B53" s="127"/>
      <c r="C53" s="127"/>
      <c r="D53" s="58" t="s">
        <v>90</v>
      </c>
      <c r="E53" s="58" t="s">
        <v>112</v>
      </c>
      <c r="F53" s="58" t="s">
        <v>284</v>
      </c>
      <c r="G53" s="58"/>
      <c r="H53" s="69">
        <f>H54</f>
        <v>259.8</v>
      </c>
      <c r="I53" s="69">
        <f>I54</f>
        <v>259.8</v>
      </c>
      <c r="J53" s="69">
        <f t="shared" si="1"/>
        <v>100</v>
      </c>
    </row>
    <row r="54" spans="1:10" ht="30" customHeight="1">
      <c r="A54" s="134" t="s">
        <v>113</v>
      </c>
      <c r="B54" s="134"/>
      <c r="C54" s="134"/>
      <c r="D54" s="58" t="s">
        <v>90</v>
      </c>
      <c r="E54" s="58" t="s">
        <v>112</v>
      </c>
      <c r="F54" s="58" t="s">
        <v>285</v>
      </c>
      <c r="G54" s="58"/>
      <c r="H54" s="69">
        <f t="shared" si="6"/>
        <v>259.8</v>
      </c>
      <c r="I54" s="69">
        <f t="shared" si="6"/>
        <v>259.8</v>
      </c>
      <c r="J54" s="69">
        <f t="shared" si="1"/>
        <v>100</v>
      </c>
    </row>
    <row r="55" spans="1:10" ht="66" customHeight="1">
      <c r="A55" s="136" t="s">
        <v>142</v>
      </c>
      <c r="B55" s="136"/>
      <c r="C55" s="136"/>
      <c r="D55" s="58" t="s">
        <v>90</v>
      </c>
      <c r="E55" s="58" t="s">
        <v>112</v>
      </c>
      <c r="F55" s="58" t="s">
        <v>285</v>
      </c>
      <c r="G55" s="58" t="s">
        <v>141</v>
      </c>
      <c r="H55" s="69">
        <v>259.8</v>
      </c>
      <c r="I55" s="69">
        <v>259.8</v>
      </c>
      <c r="J55" s="69">
        <f t="shared" si="1"/>
        <v>100</v>
      </c>
    </row>
    <row r="56" spans="1:10" ht="44.25" customHeight="1">
      <c r="A56" s="128" t="s">
        <v>395</v>
      </c>
      <c r="B56" s="129"/>
      <c r="C56" s="130"/>
      <c r="D56" s="58" t="s">
        <v>90</v>
      </c>
      <c r="E56" s="58" t="s">
        <v>396</v>
      </c>
      <c r="F56" s="58"/>
      <c r="G56" s="58"/>
      <c r="H56" s="69">
        <f aca="true" t="shared" si="7" ref="H56:I59">H57</f>
        <v>2</v>
      </c>
      <c r="I56" s="69">
        <f t="shared" si="7"/>
        <v>2</v>
      </c>
      <c r="J56" s="69">
        <f t="shared" si="1"/>
        <v>100</v>
      </c>
    </row>
    <row r="57" spans="1:10" ht="54.75" customHeight="1">
      <c r="A57" s="128" t="s">
        <v>178</v>
      </c>
      <c r="B57" s="129"/>
      <c r="C57" s="130"/>
      <c r="D57" s="58" t="s">
        <v>90</v>
      </c>
      <c r="E57" s="58" t="s">
        <v>396</v>
      </c>
      <c r="F57" s="58" t="s">
        <v>182</v>
      </c>
      <c r="G57" s="58"/>
      <c r="H57" s="69">
        <f t="shared" si="7"/>
        <v>2</v>
      </c>
      <c r="I57" s="69">
        <f t="shared" si="7"/>
        <v>2</v>
      </c>
      <c r="J57" s="69">
        <f t="shared" si="1"/>
        <v>100</v>
      </c>
    </row>
    <row r="58" spans="1:10" ht="22.5" customHeight="1">
      <c r="A58" s="128" t="s">
        <v>226</v>
      </c>
      <c r="B58" s="129"/>
      <c r="C58" s="130"/>
      <c r="D58" s="58" t="s">
        <v>90</v>
      </c>
      <c r="E58" s="58" t="s">
        <v>396</v>
      </c>
      <c r="F58" s="58" t="s">
        <v>287</v>
      </c>
      <c r="G58" s="58"/>
      <c r="H58" s="69">
        <f t="shared" si="7"/>
        <v>2</v>
      </c>
      <c r="I58" s="69">
        <f t="shared" si="7"/>
        <v>2</v>
      </c>
      <c r="J58" s="69">
        <f t="shared" si="1"/>
        <v>100</v>
      </c>
    </row>
    <row r="59" spans="1:10" ht="41.25" customHeight="1">
      <c r="A59" s="128" t="s">
        <v>355</v>
      </c>
      <c r="B59" s="129"/>
      <c r="C59" s="130"/>
      <c r="D59" s="58" t="s">
        <v>90</v>
      </c>
      <c r="E59" s="58" t="s">
        <v>396</v>
      </c>
      <c r="F59" s="58" t="s">
        <v>354</v>
      </c>
      <c r="G59" s="58"/>
      <c r="H59" s="69">
        <f t="shared" si="7"/>
        <v>2</v>
      </c>
      <c r="I59" s="69">
        <f t="shared" si="7"/>
        <v>2</v>
      </c>
      <c r="J59" s="69">
        <f t="shared" si="1"/>
        <v>100</v>
      </c>
    </row>
    <row r="60" spans="1:10" ht="30.75" customHeight="1">
      <c r="A60" s="128" t="s">
        <v>218</v>
      </c>
      <c r="B60" s="129"/>
      <c r="C60" s="130"/>
      <c r="D60" s="58" t="s">
        <v>90</v>
      </c>
      <c r="E60" s="58" t="s">
        <v>396</v>
      </c>
      <c r="F60" s="58" t="s">
        <v>354</v>
      </c>
      <c r="G60" s="58" t="s">
        <v>143</v>
      </c>
      <c r="H60" s="69">
        <v>2</v>
      </c>
      <c r="I60" s="69">
        <v>2</v>
      </c>
      <c r="J60" s="69">
        <f t="shared" si="1"/>
        <v>100</v>
      </c>
    </row>
    <row r="61" spans="1:10" ht="42.75" customHeight="1">
      <c r="A61" s="127" t="s">
        <v>69</v>
      </c>
      <c r="B61" s="127"/>
      <c r="C61" s="127"/>
      <c r="D61" s="58" t="s">
        <v>90</v>
      </c>
      <c r="E61" s="58" t="s">
        <v>70</v>
      </c>
      <c r="F61" s="68"/>
      <c r="G61" s="68"/>
      <c r="H61" s="69">
        <f aca="true" t="shared" si="8" ref="H61:I64">H62</f>
        <v>2</v>
      </c>
      <c r="I61" s="69">
        <f t="shared" si="8"/>
        <v>2</v>
      </c>
      <c r="J61" s="69">
        <f t="shared" si="1"/>
        <v>100</v>
      </c>
    </row>
    <row r="62" spans="1:10" ht="51" customHeight="1">
      <c r="A62" s="127" t="s">
        <v>178</v>
      </c>
      <c r="B62" s="127"/>
      <c r="C62" s="127"/>
      <c r="D62" s="58" t="s">
        <v>90</v>
      </c>
      <c r="E62" s="58" t="s">
        <v>70</v>
      </c>
      <c r="F62" s="58" t="s">
        <v>182</v>
      </c>
      <c r="G62" s="68"/>
      <c r="H62" s="69">
        <f t="shared" si="8"/>
        <v>2</v>
      </c>
      <c r="I62" s="69">
        <f t="shared" si="8"/>
        <v>2</v>
      </c>
      <c r="J62" s="69">
        <f t="shared" si="1"/>
        <v>100</v>
      </c>
    </row>
    <row r="63" spans="1:10" ht="23.25" customHeight="1">
      <c r="A63" s="127" t="s">
        <v>226</v>
      </c>
      <c r="B63" s="127"/>
      <c r="C63" s="127"/>
      <c r="D63" s="58" t="s">
        <v>90</v>
      </c>
      <c r="E63" s="58" t="s">
        <v>70</v>
      </c>
      <c r="F63" s="58" t="s">
        <v>287</v>
      </c>
      <c r="G63" s="68"/>
      <c r="H63" s="69">
        <f t="shared" si="8"/>
        <v>2</v>
      </c>
      <c r="I63" s="69">
        <f t="shared" si="8"/>
        <v>2</v>
      </c>
      <c r="J63" s="69">
        <f t="shared" si="1"/>
        <v>100</v>
      </c>
    </row>
    <row r="64" spans="1:10" ht="31.5" customHeight="1">
      <c r="A64" s="127" t="s">
        <v>286</v>
      </c>
      <c r="B64" s="127"/>
      <c r="C64" s="127"/>
      <c r="D64" s="58" t="s">
        <v>90</v>
      </c>
      <c r="E64" s="58" t="s">
        <v>70</v>
      </c>
      <c r="F64" s="58" t="s">
        <v>288</v>
      </c>
      <c r="G64" s="68"/>
      <c r="H64" s="69">
        <f t="shared" si="8"/>
        <v>2</v>
      </c>
      <c r="I64" s="69">
        <f t="shared" si="8"/>
        <v>2</v>
      </c>
      <c r="J64" s="69">
        <f t="shared" si="1"/>
        <v>100</v>
      </c>
    </row>
    <row r="65" spans="1:10" ht="34.5" customHeight="1">
      <c r="A65" s="127" t="s">
        <v>179</v>
      </c>
      <c r="B65" s="127"/>
      <c r="C65" s="127"/>
      <c r="D65" s="58" t="s">
        <v>90</v>
      </c>
      <c r="E65" s="58" t="s">
        <v>70</v>
      </c>
      <c r="F65" s="58" t="s">
        <v>217</v>
      </c>
      <c r="G65" s="68"/>
      <c r="H65" s="69">
        <f>SUM(H66)</f>
        <v>2</v>
      </c>
      <c r="I65" s="69">
        <f>SUM(I66)</f>
        <v>2</v>
      </c>
      <c r="J65" s="69">
        <f t="shared" si="1"/>
        <v>100</v>
      </c>
    </row>
    <row r="66" spans="1:10" ht="21.75" customHeight="1">
      <c r="A66" s="127" t="s">
        <v>180</v>
      </c>
      <c r="B66" s="127"/>
      <c r="C66" s="127"/>
      <c r="D66" s="58" t="s">
        <v>90</v>
      </c>
      <c r="E66" s="58" t="s">
        <v>70</v>
      </c>
      <c r="F66" s="58" t="s">
        <v>217</v>
      </c>
      <c r="G66" s="58" t="s">
        <v>143</v>
      </c>
      <c r="H66" s="69">
        <v>2</v>
      </c>
      <c r="I66" s="69">
        <v>2</v>
      </c>
      <c r="J66" s="69">
        <f t="shared" si="1"/>
        <v>100</v>
      </c>
    </row>
    <row r="67" spans="1:10" ht="15" customHeight="1">
      <c r="A67" s="131" t="s">
        <v>325</v>
      </c>
      <c r="B67" s="132"/>
      <c r="C67" s="133"/>
      <c r="D67" s="58" t="s">
        <v>90</v>
      </c>
      <c r="E67" s="58" t="s">
        <v>330</v>
      </c>
      <c r="F67" s="58"/>
      <c r="G67" s="58"/>
      <c r="H67" s="69">
        <f aca="true" t="shared" si="9" ref="H67:I70">H68</f>
        <v>36.8</v>
      </c>
      <c r="I67" s="69">
        <f t="shared" si="9"/>
        <v>36.7</v>
      </c>
      <c r="J67" s="69">
        <f t="shared" si="1"/>
        <v>99.72826086956523</v>
      </c>
    </row>
    <row r="68" spans="1:10" ht="21.75" customHeight="1">
      <c r="A68" s="131" t="s">
        <v>326</v>
      </c>
      <c r="B68" s="132"/>
      <c r="C68" s="133"/>
      <c r="D68" s="58" t="s">
        <v>90</v>
      </c>
      <c r="E68" s="58" t="s">
        <v>330</v>
      </c>
      <c r="F68" s="58" t="s">
        <v>333</v>
      </c>
      <c r="G68" s="58"/>
      <c r="H68" s="69">
        <f t="shared" si="9"/>
        <v>36.8</v>
      </c>
      <c r="I68" s="69">
        <f t="shared" si="9"/>
        <v>36.7</v>
      </c>
      <c r="J68" s="69">
        <f t="shared" si="1"/>
        <v>99.72826086956523</v>
      </c>
    </row>
    <row r="69" spans="1:10" ht="30.75" customHeight="1">
      <c r="A69" s="131" t="s">
        <v>327</v>
      </c>
      <c r="B69" s="132"/>
      <c r="C69" s="133"/>
      <c r="D69" s="58" t="s">
        <v>90</v>
      </c>
      <c r="E69" s="58" t="s">
        <v>330</v>
      </c>
      <c r="F69" s="58" t="s">
        <v>332</v>
      </c>
      <c r="G69" s="58"/>
      <c r="H69" s="69">
        <f t="shared" si="9"/>
        <v>36.8</v>
      </c>
      <c r="I69" s="69">
        <f t="shared" si="9"/>
        <v>36.7</v>
      </c>
      <c r="J69" s="69">
        <f t="shared" si="1"/>
        <v>99.72826086956523</v>
      </c>
    </row>
    <row r="70" spans="1:10" ht="53.25" customHeight="1">
      <c r="A70" s="131" t="s">
        <v>328</v>
      </c>
      <c r="B70" s="132"/>
      <c r="C70" s="133"/>
      <c r="D70" s="58" t="s">
        <v>90</v>
      </c>
      <c r="E70" s="58" t="s">
        <v>330</v>
      </c>
      <c r="F70" s="58" t="s">
        <v>331</v>
      </c>
      <c r="G70" s="58"/>
      <c r="H70" s="69">
        <f t="shared" si="9"/>
        <v>36.8</v>
      </c>
      <c r="I70" s="69">
        <f t="shared" si="9"/>
        <v>36.7</v>
      </c>
      <c r="J70" s="69">
        <f t="shared" si="1"/>
        <v>99.72826086956523</v>
      </c>
    </row>
    <row r="71" spans="1:10" ht="62.25" customHeight="1">
      <c r="A71" s="131" t="s">
        <v>329</v>
      </c>
      <c r="B71" s="132"/>
      <c r="C71" s="133"/>
      <c r="D71" s="58" t="s">
        <v>90</v>
      </c>
      <c r="E71" s="58" t="s">
        <v>330</v>
      </c>
      <c r="F71" s="58" t="s">
        <v>331</v>
      </c>
      <c r="G71" s="58" t="s">
        <v>141</v>
      </c>
      <c r="H71" s="69">
        <v>36.8</v>
      </c>
      <c r="I71" s="69">
        <v>36.7</v>
      </c>
      <c r="J71" s="69">
        <f t="shared" si="1"/>
        <v>99.72826086956523</v>
      </c>
    </row>
    <row r="72" spans="1:10" ht="21.75" customHeight="1">
      <c r="A72" s="131" t="s">
        <v>122</v>
      </c>
      <c r="B72" s="132"/>
      <c r="C72" s="133"/>
      <c r="D72" s="58" t="s">
        <v>90</v>
      </c>
      <c r="E72" s="58" t="s">
        <v>121</v>
      </c>
      <c r="F72" s="58"/>
      <c r="G72" s="58"/>
      <c r="H72" s="69">
        <f>H73</f>
        <v>6544.6</v>
      </c>
      <c r="I72" s="69">
        <f>I73</f>
        <v>5901.1</v>
      </c>
      <c r="J72" s="69">
        <f t="shared" si="1"/>
        <v>90.16746630810134</v>
      </c>
    </row>
    <row r="73" spans="1:10" ht="47.25" customHeight="1">
      <c r="A73" s="127" t="s">
        <v>208</v>
      </c>
      <c r="B73" s="127"/>
      <c r="C73" s="127"/>
      <c r="D73" s="58" t="s">
        <v>90</v>
      </c>
      <c r="E73" s="58" t="s">
        <v>121</v>
      </c>
      <c r="F73" s="58" t="s">
        <v>196</v>
      </c>
      <c r="G73" s="58"/>
      <c r="H73" s="69">
        <f>H74</f>
        <v>6544.6</v>
      </c>
      <c r="I73" s="69">
        <f>I74</f>
        <v>5901.1</v>
      </c>
      <c r="J73" s="69">
        <f t="shared" si="1"/>
        <v>90.16746630810134</v>
      </c>
    </row>
    <row r="74" spans="1:10" ht="24" customHeight="1">
      <c r="A74" s="135" t="s">
        <v>226</v>
      </c>
      <c r="B74" s="135"/>
      <c r="C74" s="135"/>
      <c r="D74" s="58" t="s">
        <v>90</v>
      </c>
      <c r="E74" s="58" t="s">
        <v>121</v>
      </c>
      <c r="F74" s="58" t="s">
        <v>289</v>
      </c>
      <c r="G74" s="58"/>
      <c r="H74" s="69">
        <f>H75+H80+H83</f>
        <v>6544.6</v>
      </c>
      <c r="I74" s="69">
        <f>I75+I80+I83</f>
        <v>5901.1</v>
      </c>
      <c r="J74" s="69">
        <f t="shared" si="1"/>
        <v>90.16746630810134</v>
      </c>
    </row>
    <row r="75" spans="1:10" ht="33" customHeight="1">
      <c r="A75" s="127" t="s">
        <v>334</v>
      </c>
      <c r="B75" s="127"/>
      <c r="C75" s="127"/>
      <c r="D75" s="58" t="s">
        <v>90</v>
      </c>
      <c r="E75" s="58" t="s">
        <v>121</v>
      </c>
      <c r="F75" s="58" t="s">
        <v>197</v>
      </c>
      <c r="G75" s="58"/>
      <c r="H75" s="69">
        <f>H76+H78</f>
        <v>3191.8</v>
      </c>
      <c r="I75" s="69">
        <f>I76+I78</f>
        <v>3021.6</v>
      </c>
      <c r="J75" s="69">
        <f t="shared" si="1"/>
        <v>94.66758568832633</v>
      </c>
    </row>
    <row r="76" spans="1:10" ht="126" customHeight="1">
      <c r="A76" s="124" t="s">
        <v>335</v>
      </c>
      <c r="B76" s="125"/>
      <c r="C76" s="126"/>
      <c r="D76" s="58" t="s">
        <v>90</v>
      </c>
      <c r="E76" s="58" t="s">
        <v>121</v>
      </c>
      <c r="F76" s="58" t="s">
        <v>219</v>
      </c>
      <c r="G76" s="58"/>
      <c r="H76" s="69">
        <f>H77</f>
        <v>3064</v>
      </c>
      <c r="I76" s="69">
        <f>I77</f>
        <v>2900.7</v>
      </c>
      <c r="J76" s="69">
        <f t="shared" si="1"/>
        <v>94.67036553524804</v>
      </c>
    </row>
    <row r="77" spans="1:10" ht="31.5" customHeight="1">
      <c r="A77" s="124" t="s">
        <v>218</v>
      </c>
      <c r="B77" s="125"/>
      <c r="C77" s="126"/>
      <c r="D77" s="58" t="s">
        <v>90</v>
      </c>
      <c r="E77" s="58" t="s">
        <v>121</v>
      </c>
      <c r="F77" s="58" t="s">
        <v>219</v>
      </c>
      <c r="G77" s="58" t="s">
        <v>143</v>
      </c>
      <c r="H77" s="69">
        <v>3064</v>
      </c>
      <c r="I77" s="69">
        <v>2900.7</v>
      </c>
      <c r="J77" s="69">
        <f t="shared" si="1"/>
        <v>94.67036553524804</v>
      </c>
    </row>
    <row r="78" spans="1:10" ht="131.25" customHeight="1">
      <c r="A78" s="124" t="s">
        <v>336</v>
      </c>
      <c r="B78" s="125"/>
      <c r="C78" s="126"/>
      <c r="D78" s="58" t="s">
        <v>90</v>
      </c>
      <c r="E78" s="58" t="s">
        <v>121</v>
      </c>
      <c r="F78" s="58" t="s">
        <v>219</v>
      </c>
      <c r="G78" s="58"/>
      <c r="H78" s="69">
        <f>H79</f>
        <v>127.8</v>
      </c>
      <c r="I78" s="69">
        <f>I79</f>
        <v>120.9</v>
      </c>
      <c r="J78" s="69">
        <f t="shared" si="1"/>
        <v>94.60093896713616</v>
      </c>
    </row>
    <row r="79" spans="1:10" ht="36" customHeight="1">
      <c r="A79" s="124" t="s">
        <v>218</v>
      </c>
      <c r="B79" s="125"/>
      <c r="C79" s="126"/>
      <c r="D79" s="58" t="s">
        <v>90</v>
      </c>
      <c r="E79" s="58" t="s">
        <v>121</v>
      </c>
      <c r="F79" s="58" t="s">
        <v>219</v>
      </c>
      <c r="G79" s="58" t="s">
        <v>143</v>
      </c>
      <c r="H79" s="69">
        <v>127.8</v>
      </c>
      <c r="I79" s="69">
        <v>120.9</v>
      </c>
      <c r="J79" s="69">
        <f t="shared" si="1"/>
        <v>94.60093896713616</v>
      </c>
    </row>
    <row r="80" spans="1:10" ht="25.5" customHeight="1">
      <c r="A80" s="124" t="s">
        <v>158</v>
      </c>
      <c r="B80" s="125"/>
      <c r="C80" s="126"/>
      <c r="D80" s="58" t="s">
        <v>90</v>
      </c>
      <c r="E80" s="58" t="s">
        <v>121</v>
      </c>
      <c r="F80" s="58" t="s">
        <v>220</v>
      </c>
      <c r="G80" s="58"/>
      <c r="H80" s="69">
        <f>H81</f>
        <v>58</v>
      </c>
      <c r="I80" s="69">
        <f>I81</f>
        <v>57.9</v>
      </c>
      <c r="J80" s="69">
        <f t="shared" si="1"/>
        <v>99.82758620689654</v>
      </c>
    </row>
    <row r="81" spans="1:10" ht="22.5" customHeight="1">
      <c r="A81" s="124" t="s">
        <v>183</v>
      </c>
      <c r="B81" s="125"/>
      <c r="C81" s="126"/>
      <c r="D81" s="58" t="s">
        <v>90</v>
      </c>
      <c r="E81" s="58" t="s">
        <v>121</v>
      </c>
      <c r="F81" s="58" t="s">
        <v>221</v>
      </c>
      <c r="G81" s="58"/>
      <c r="H81" s="69">
        <f>H82</f>
        <v>58</v>
      </c>
      <c r="I81" s="69">
        <f>I82</f>
        <v>57.9</v>
      </c>
      <c r="J81" s="69">
        <f t="shared" si="1"/>
        <v>99.82758620689654</v>
      </c>
    </row>
    <row r="82" spans="1:10" ht="30" customHeight="1">
      <c r="A82" s="124" t="s">
        <v>218</v>
      </c>
      <c r="B82" s="125"/>
      <c r="C82" s="126"/>
      <c r="D82" s="58" t="s">
        <v>90</v>
      </c>
      <c r="E82" s="58" t="s">
        <v>121</v>
      </c>
      <c r="F82" s="58" t="s">
        <v>221</v>
      </c>
      <c r="G82" s="58" t="s">
        <v>143</v>
      </c>
      <c r="H82" s="69">
        <v>58</v>
      </c>
      <c r="I82" s="69">
        <v>57.9</v>
      </c>
      <c r="J82" s="69">
        <f t="shared" si="1"/>
        <v>99.82758620689654</v>
      </c>
    </row>
    <row r="83" spans="1:10" ht="25.5" customHeight="1">
      <c r="A83" s="124" t="s">
        <v>337</v>
      </c>
      <c r="B83" s="125"/>
      <c r="C83" s="126"/>
      <c r="D83" s="58" t="s">
        <v>90</v>
      </c>
      <c r="E83" s="58" t="s">
        <v>121</v>
      </c>
      <c r="F83" s="58" t="s">
        <v>338</v>
      </c>
      <c r="G83" s="58"/>
      <c r="H83" s="69">
        <f>H84</f>
        <v>3294.8</v>
      </c>
      <c r="I83" s="69">
        <f>I84</f>
        <v>2821.6</v>
      </c>
      <c r="J83" s="69">
        <f t="shared" si="1"/>
        <v>85.63797499089473</v>
      </c>
    </row>
    <row r="84" spans="1:10" ht="32.25" customHeight="1">
      <c r="A84" s="127" t="s">
        <v>148</v>
      </c>
      <c r="B84" s="127"/>
      <c r="C84" s="127"/>
      <c r="D84" s="58" t="s">
        <v>90</v>
      </c>
      <c r="E84" s="58" t="s">
        <v>121</v>
      </c>
      <c r="F84" s="58" t="s">
        <v>339</v>
      </c>
      <c r="G84" s="58"/>
      <c r="H84" s="69">
        <f>H85</f>
        <v>3294.8</v>
      </c>
      <c r="I84" s="69">
        <f>I85</f>
        <v>2821.6</v>
      </c>
      <c r="J84" s="69">
        <f t="shared" si="1"/>
        <v>85.63797499089473</v>
      </c>
    </row>
    <row r="85" spans="1:10" ht="28.5" customHeight="1">
      <c r="A85" s="127" t="s">
        <v>180</v>
      </c>
      <c r="B85" s="127"/>
      <c r="C85" s="127"/>
      <c r="D85" s="58" t="s">
        <v>90</v>
      </c>
      <c r="E85" s="58" t="s">
        <v>121</v>
      </c>
      <c r="F85" s="58" t="s">
        <v>339</v>
      </c>
      <c r="G85" s="58" t="s">
        <v>143</v>
      </c>
      <c r="H85" s="69">
        <v>3294.8</v>
      </c>
      <c r="I85" s="73">
        <v>2821.6</v>
      </c>
      <c r="J85" s="69">
        <f t="shared" si="1"/>
        <v>85.63797499089473</v>
      </c>
    </row>
    <row r="86" spans="1:10" ht="24" customHeight="1">
      <c r="A86" s="127" t="s">
        <v>71</v>
      </c>
      <c r="B86" s="127"/>
      <c r="C86" s="127"/>
      <c r="D86" s="58" t="s">
        <v>90</v>
      </c>
      <c r="E86" s="58" t="s">
        <v>72</v>
      </c>
      <c r="F86" s="68"/>
      <c r="G86" s="68"/>
      <c r="H86" s="69">
        <f>H88</f>
        <v>945</v>
      </c>
      <c r="I86" s="69">
        <f>I88</f>
        <v>759.9</v>
      </c>
      <c r="J86" s="69">
        <f t="shared" si="1"/>
        <v>80.41269841269842</v>
      </c>
    </row>
    <row r="87" spans="1:10" ht="26.25" customHeight="1">
      <c r="A87" s="127" t="s">
        <v>223</v>
      </c>
      <c r="B87" s="127"/>
      <c r="C87" s="127"/>
      <c r="D87" s="58" t="s">
        <v>90</v>
      </c>
      <c r="E87" s="58" t="s">
        <v>72</v>
      </c>
      <c r="F87" s="58" t="s">
        <v>224</v>
      </c>
      <c r="G87" s="68"/>
      <c r="H87" s="69">
        <f>H88</f>
        <v>945</v>
      </c>
      <c r="I87" s="69">
        <f>I88</f>
        <v>759.9</v>
      </c>
      <c r="J87" s="69">
        <f t="shared" si="1"/>
        <v>80.41269841269842</v>
      </c>
    </row>
    <row r="88" spans="1:10" ht="33.75" customHeight="1">
      <c r="A88" s="127" t="s">
        <v>212</v>
      </c>
      <c r="B88" s="127"/>
      <c r="C88" s="127"/>
      <c r="D88" s="58" t="s">
        <v>90</v>
      </c>
      <c r="E88" s="58" t="s">
        <v>72</v>
      </c>
      <c r="F88" s="58" t="s">
        <v>222</v>
      </c>
      <c r="G88" s="68"/>
      <c r="H88" s="69">
        <f>H89</f>
        <v>945</v>
      </c>
      <c r="I88" s="69">
        <f>I89</f>
        <v>759.9</v>
      </c>
      <c r="J88" s="69">
        <f t="shared" si="1"/>
        <v>80.41269841269842</v>
      </c>
    </row>
    <row r="89" spans="1:10" ht="24" customHeight="1">
      <c r="A89" s="127" t="s">
        <v>180</v>
      </c>
      <c r="B89" s="127"/>
      <c r="C89" s="127"/>
      <c r="D89" s="58" t="s">
        <v>90</v>
      </c>
      <c r="E89" s="58" t="s">
        <v>72</v>
      </c>
      <c r="F89" s="58" t="s">
        <v>222</v>
      </c>
      <c r="G89" s="68">
        <v>200</v>
      </c>
      <c r="H89" s="69">
        <v>945</v>
      </c>
      <c r="I89" s="69">
        <v>759.9</v>
      </c>
      <c r="J89" s="69">
        <f t="shared" si="1"/>
        <v>80.41269841269842</v>
      </c>
    </row>
    <row r="90" spans="1:10" ht="18.75" customHeight="1">
      <c r="A90" s="127" t="s">
        <v>73</v>
      </c>
      <c r="B90" s="127"/>
      <c r="C90" s="127"/>
      <c r="D90" s="58" t="s">
        <v>90</v>
      </c>
      <c r="E90" s="58" t="s">
        <v>74</v>
      </c>
      <c r="F90" s="68"/>
      <c r="G90" s="68"/>
      <c r="H90" s="69">
        <f aca="true" t="shared" si="10" ref="H90:I93">H91</f>
        <v>2744.6</v>
      </c>
      <c r="I90" s="69">
        <f t="shared" si="10"/>
        <v>1399.1</v>
      </c>
      <c r="J90" s="69">
        <f t="shared" si="1"/>
        <v>50.97646287254973</v>
      </c>
    </row>
    <row r="91" spans="1:10" ht="41.25" customHeight="1">
      <c r="A91" s="127" t="s">
        <v>185</v>
      </c>
      <c r="B91" s="127"/>
      <c r="C91" s="127"/>
      <c r="D91" s="58" t="s">
        <v>90</v>
      </c>
      <c r="E91" s="58" t="s">
        <v>74</v>
      </c>
      <c r="F91" s="58" t="s">
        <v>186</v>
      </c>
      <c r="G91" s="68"/>
      <c r="H91" s="69">
        <f>H92</f>
        <v>2744.6</v>
      </c>
      <c r="I91" s="69">
        <f>I92</f>
        <v>1399.1</v>
      </c>
      <c r="J91" s="69">
        <f t="shared" si="1"/>
        <v>50.97646287254973</v>
      </c>
    </row>
    <row r="92" spans="1:10" ht="21.75" customHeight="1">
      <c r="A92" s="135" t="s">
        <v>226</v>
      </c>
      <c r="B92" s="135"/>
      <c r="C92" s="135"/>
      <c r="D92" s="58" t="s">
        <v>90</v>
      </c>
      <c r="E92" s="58" t="s">
        <v>74</v>
      </c>
      <c r="F92" s="58" t="s">
        <v>290</v>
      </c>
      <c r="G92" s="68"/>
      <c r="H92" s="69">
        <f>H93+H95+H97+H100</f>
        <v>2744.6</v>
      </c>
      <c r="I92" s="69">
        <f>I93+I95+I97+I100</f>
        <v>1399.1</v>
      </c>
      <c r="J92" s="69">
        <f t="shared" si="1"/>
        <v>50.97646287254973</v>
      </c>
    </row>
    <row r="93" spans="1:10" ht="34.5" customHeight="1">
      <c r="A93" s="127" t="s">
        <v>413</v>
      </c>
      <c r="B93" s="127"/>
      <c r="C93" s="127"/>
      <c r="D93" s="58" t="s">
        <v>90</v>
      </c>
      <c r="E93" s="58" t="s">
        <v>74</v>
      </c>
      <c r="F93" s="58" t="s">
        <v>340</v>
      </c>
      <c r="G93" s="68"/>
      <c r="H93" s="69">
        <f t="shared" si="10"/>
        <v>49.9</v>
      </c>
      <c r="I93" s="69">
        <f t="shared" si="10"/>
        <v>49.9</v>
      </c>
      <c r="J93" s="69">
        <f t="shared" si="1"/>
        <v>100</v>
      </c>
    </row>
    <row r="94" spans="1:10" ht="23.25" customHeight="1">
      <c r="A94" s="127" t="s">
        <v>180</v>
      </c>
      <c r="B94" s="127"/>
      <c r="C94" s="127"/>
      <c r="D94" s="58" t="s">
        <v>90</v>
      </c>
      <c r="E94" s="58" t="s">
        <v>74</v>
      </c>
      <c r="F94" s="58" t="s">
        <v>340</v>
      </c>
      <c r="G94" s="68">
        <v>200</v>
      </c>
      <c r="H94" s="69">
        <v>49.9</v>
      </c>
      <c r="I94" s="69">
        <v>49.9</v>
      </c>
      <c r="J94" s="69">
        <f t="shared" si="1"/>
        <v>100</v>
      </c>
    </row>
    <row r="95" spans="1:10" ht="36" customHeight="1">
      <c r="A95" s="124" t="s">
        <v>414</v>
      </c>
      <c r="B95" s="125"/>
      <c r="C95" s="126"/>
      <c r="D95" s="58" t="s">
        <v>90</v>
      </c>
      <c r="E95" s="58" t="s">
        <v>74</v>
      </c>
      <c r="F95" s="58" t="s">
        <v>356</v>
      </c>
      <c r="G95" s="68"/>
      <c r="H95" s="69">
        <f>H96</f>
        <v>158.7</v>
      </c>
      <c r="I95" s="69">
        <f>I96</f>
        <v>158.7</v>
      </c>
      <c r="J95" s="69">
        <f t="shared" si="1"/>
        <v>100</v>
      </c>
    </row>
    <row r="96" spans="1:10" ht="35.25" customHeight="1">
      <c r="A96" s="124" t="s">
        <v>218</v>
      </c>
      <c r="B96" s="125"/>
      <c r="C96" s="126"/>
      <c r="D96" s="58" t="s">
        <v>90</v>
      </c>
      <c r="E96" s="58" t="s">
        <v>74</v>
      </c>
      <c r="F96" s="58" t="s">
        <v>356</v>
      </c>
      <c r="G96" s="68">
        <v>200</v>
      </c>
      <c r="H96" s="69">
        <v>158.7</v>
      </c>
      <c r="I96" s="69">
        <v>158.7</v>
      </c>
      <c r="J96" s="69">
        <f t="shared" si="1"/>
        <v>100</v>
      </c>
    </row>
    <row r="97" spans="1:10" ht="33" customHeight="1">
      <c r="A97" s="124" t="s">
        <v>415</v>
      </c>
      <c r="B97" s="125"/>
      <c r="C97" s="126"/>
      <c r="D97" s="58" t="s">
        <v>90</v>
      </c>
      <c r="E97" s="58" t="s">
        <v>74</v>
      </c>
      <c r="F97" s="58" t="s">
        <v>357</v>
      </c>
      <c r="G97" s="68"/>
      <c r="H97" s="69">
        <f>H98</f>
        <v>2500</v>
      </c>
      <c r="I97" s="69">
        <f>I98</f>
        <v>1154.5</v>
      </c>
      <c r="J97" s="69">
        <f t="shared" si="1"/>
        <v>46.18</v>
      </c>
    </row>
    <row r="98" spans="1:10" ht="34.5" customHeight="1">
      <c r="A98" s="124" t="s">
        <v>218</v>
      </c>
      <c r="B98" s="125"/>
      <c r="C98" s="126"/>
      <c r="D98" s="58" t="s">
        <v>90</v>
      </c>
      <c r="E98" s="58" t="s">
        <v>74</v>
      </c>
      <c r="F98" s="58" t="s">
        <v>357</v>
      </c>
      <c r="G98" s="68">
        <v>200</v>
      </c>
      <c r="H98" s="69">
        <v>2500</v>
      </c>
      <c r="I98" s="69">
        <v>1154.5</v>
      </c>
      <c r="J98" s="69">
        <f t="shared" si="1"/>
        <v>46.18</v>
      </c>
    </row>
    <row r="99" spans="1:10" ht="34.5" customHeight="1">
      <c r="A99" s="124" t="s">
        <v>416</v>
      </c>
      <c r="B99" s="125"/>
      <c r="C99" s="126"/>
      <c r="D99" s="58" t="s">
        <v>90</v>
      </c>
      <c r="E99" s="58" t="s">
        <v>74</v>
      </c>
      <c r="F99" s="58" t="s">
        <v>397</v>
      </c>
      <c r="G99" s="68"/>
      <c r="H99" s="69">
        <f>H100</f>
        <v>36</v>
      </c>
      <c r="I99" s="69">
        <f>I100</f>
        <v>36</v>
      </c>
      <c r="J99" s="69">
        <f t="shared" si="1"/>
        <v>100</v>
      </c>
    </row>
    <row r="100" spans="1:10" ht="34.5" customHeight="1">
      <c r="A100" s="124" t="s">
        <v>218</v>
      </c>
      <c r="B100" s="125"/>
      <c r="C100" s="126"/>
      <c r="D100" s="58" t="s">
        <v>90</v>
      </c>
      <c r="E100" s="58" t="s">
        <v>74</v>
      </c>
      <c r="F100" s="58" t="s">
        <v>397</v>
      </c>
      <c r="G100" s="68">
        <v>200</v>
      </c>
      <c r="H100" s="69">
        <v>36</v>
      </c>
      <c r="I100" s="69">
        <v>36</v>
      </c>
      <c r="J100" s="69">
        <f t="shared" si="1"/>
        <v>100</v>
      </c>
    </row>
    <row r="101" spans="1:10" ht="12.75">
      <c r="A101" s="127" t="s">
        <v>75</v>
      </c>
      <c r="B101" s="127"/>
      <c r="C101" s="127"/>
      <c r="D101" s="58" t="s">
        <v>90</v>
      </c>
      <c r="E101" s="58" t="s">
        <v>76</v>
      </c>
      <c r="F101" s="68"/>
      <c r="G101" s="68"/>
      <c r="H101" s="73">
        <f>H102</f>
        <v>16609.8</v>
      </c>
      <c r="I101" s="73">
        <f>I102</f>
        <v>16593.2</v>
      </c>
      <c r="J101" s="69">
        <f t="shared" si="1"/>
        <v>99.90005900131248</v>
      </c>
    </row>
    <row r="102" spans="1:10" ht="42.75" customHeight="1">
      <c r="A102" s="127" t="s">
        <v>187</v>
      </c>
      <c r="B102" s="127"/>
      <c r="C102" s="127"/>
      <c r="D102" s="58" t="s">
        <v>90</v>
      </c>
      <c r="E102" s="58" t="s">
        <v>76</v>
      </c>
      <c r="F102" s="58" t="s">
        <v>188</v>
      </c>
      <c r="G102" s="68"/>
      <c r="H102" s="73">
        <f>H103+H106</f>
        <v>16609.8</v>
      </c>
      <c r="I102" s="73">
        <f>I103+I106</f>
        <v>16593.2</v>
      </c>
      <c r="J102" s="69">
        <f t="shared" si="1"/>
        <v>99.90005900131248</v>
      </c>
    </row>
    <row r="103" spans="1:10" ht="45.75" customHeight="1">
      <c r="A103" s="127" t="s">
        <v>225</v>
      </c>
      <c r="B103" s="127"/>
      <c r="C103" s="127"/>
      <c r="D103" s="58" t="s">
        <v>90</v>
      </c>
      <c r="E103" s="58" t="s">
        <v>76</v>
      </c>
      <c r="F103" s="58" t="s">
        <v>227</v>
      </c>
      <c r="G103" s="68"/>
      <c r="H103" s="73">
        <f>H104</f>
        <v>196</v>
      </c>
      <c r="I103" s="73">
        <f>I104</f>
        <v>195.9</v>
      </c>
      <c r="J103" s="69">
        <f t="shared" si="1"/>
        <v>99.94897959183675</v>
      </c>
    </row>
    <row r="104" spans="1:10" ht="51.75" customHeight="1">
      <c r="A104" s="127" t="s">
        <v>213</v>
      </c>
      <c r="B104" s="127"/>
      <c r="C104" s="127"/>
      <c r="D104" s="58" t="s">
        <v>90</v>
      </c>
      <c r="E104" s="58" t="s">
        <v>76</v>
      </c>
      <c r="F104" s="58" t="s">
        <v>228</v>
      </c>
      <c r="G104" s="68"/>
      <c r="H104" s="73">
        <f>H105</f>
        <v>196</v>
      </c>
      <c r="I104" s="73">
        <f>I105</f>
        <v>195.9</v>
      </c>
      <c r="J104" s="69">
        <f t="shared" si="1"/>
        <v>99.94897959183675</v>
      </c>
    </row>
    <row r="105" spans="1:10" ht="30.75" customHeight="1">
      <c r="A105" s="127" t="s">
        <v>218</v>
      </c>
      <c r="B105" s="127"/>
      <c r="C105" s="127"/>
      <c r="D105" s="58" t="s">
        <v>90</v>
      </c>
      <c r="E105" s="58" t="s">
        <v>76</v>
      </c>
      <c r="F105" s="58" t="s">
        <v>228</v>
      </c>
      <c r="G105" s="68">
        <v>200</v>
      </c>
      <c r="H105" s="73">
        <v>196</v>
      </c>
      <c r="I105" s="73">
        <v>195.9</v>
      </c>
      <c r="J105" s="69">
        <f t="shared" si="1"/>
        <v>99.94897959183675</v>
      </c>
    </row>
    <row r="106" spans="1:10" ht="24" customHeight="1">
      <c r="A106" s="127" t="s">
        <v>226</v>
      </c>
      <c r="B106" s="127"/>
      <c r="C106" s="127"/>
      <c r="D106" s="58" t="s">
        <v>90</v>
      </c>
      <c r="E106" s="58" t="s">
        <v>76</v>
      </c>
      <c r="F106" s="58" t="s">
        <v>229</v>
      </c>
      <c r="G106" s="68"/>
      <c r="H106" s="73">
        <f>H107+H109+H111+H113+H115+H117+H119</f>
        <v>16413.8</v>
      </c>
      <c r="I106" s="73">
        <f>I107+I109+I111+I113+I115+I117+I119</f>
        <v>16397.3</v>
      </c>
      <c r="J106" s="69">
        <f t="shared" si="1"/>
        <v>99.89947483215343</v>
      </c>
    </row>
    <row r="107" spans="1:10" ht="24.75" customHeight="1">
      <c r="A107" s="127" t="s">
        <v>189</v>
      </c>
      <c r="B107" s="127"/>
      <c r="C107" s="127"/>
      <c r="D107" s="58" t="s">
        <v>90</v>
      </c>
      <c r="E107" s="58" t="s">
        <v>76</v>
      </c>
      <c r="F107" s="58" t="s">
        <v>230</v>
      </c>
      <c r="G107" s="68"/>
      <c r="H107" s="69">
        <f>H108</f>
        <v>950</v>
      </c>
      <c r="I107" s="69">
        <f>I108</f>
        <v>949.6</v>
      </c>
      <c r="J107" s="69">
        <f t="shared" si="1"/>
        <v>99.9578947368421</v>
      </c>
    </row>
    <row r="108" spans="1:10" ht="25.5" customHeight="1">
      <c r="A108" s="127" t="s">
        <v>180</v>
      </c>
      <c r="B108" s="127"/>
      <c r="C108" s="127"/>
      <c r="D108" s="58" t="s">
        <v>90</v>
      </c>
      <c r="E108" s="58" t="s">
        <v>76</v>
      </c>
      <c r="F108" s="58" t="s">
        <v>230</v>
      </c>
      <c r="G108" s="58" t="s">
        <v>143</v>
      </c>
      <c r="H108" s="69">
        <v>950</v>
      </c>
      <c r="I108" s="73">
        <v>949.6</v>
      </c>
      <c r="J108" s="69">
        <f t="shared" si="1"/>
        <v>99.9578947368421</v>
      </c>
    </row>
    <row r="109" spans="1:10" ht="32.25" customHeight="1">
      <c r="A109" s="127" t="s">
        <v>190</v>
      </c>
      <c r="B109" s="127"/>
      <c r="C109" s="127"/>
      <c r="D109" s="58" t="s">
        <v>90</v>
      </c>
      <c r="E109" s="58" t="s">
        <v>76</v>
      </c>
      <c r="F109" s="58" t="s">
        <v>231</v>
      </c>
      <c r="G109" s="68"/>
      <c r="H109" s="69">
        <f>H110</f>
        <v>2397.4</v>
      </c>
      <c r="I109" s="69">
        <f>I110</f>
        <v>2381.3</v>
      </c>
      <c r="J109" s="69">
        <f t="shared" si="1"/>
        <v>99.32843914240428</v>
      </c>
    </row>
    <row r="110" spans="1:10" ht="21" customHeight="1">
      <c r="A110" s="127" t="s">
        <v>180</v>
      </c>
      <c r="B110" s="127"/>
      <c r="C110" s="127"/>
      <c r="D110" s="58" t="s">
        <v>90</v>
      </c>
      <c r="E110" s="58" t="s">
        <v>76</v>
      </c>
      <c r="F110" s="58" t="s">
        <v>231</v>
      </c>
      <c r="G110" s="58" t="s">
        <v>143</v>
      </c>
      <c r="H110" s="69">
        <v>2397.4</v>
      </c>
      <c r="I110" s="69">
        <v>2381.3</v>
      </c>
      <c r="J110" s="69">
        <f t="shared" si="1"/>
        <v>99.32843914240428</v>
      </c>
    </row>
    <row r="111" spans="1:10" ht="30" customHeight="1">
      <c r="A111" s="127" t="s">
        <v>214</v>
      </c>
      <c r="B111" s="127"/>
      <c r="C111" s="127"/>
      <c r="D111" s="58" t="s">
        <v>90</v>
      </c>
      <c r="E111" s="58" t="s">
        <v>76</v>
      </c>
      <c r="F111" s="58" t="s">
        <v>232</v>
      </c>
      <c r="G111" s="58"/>
      <c r="H111" s="69">
        <f>H112</f>
        <v>100</v>
      </c>
      <c r="I111" s="69">
        <f>I112</f>
        <v>100</v>
      </c>
      <c r="J111" s="69">
        <f t="shared" si="1"/>
        <v>100</v>
      </c>
    </row>
    <row r="112" spans="1:10" ht="21" customHeight="1">
      <c r="A112" s="127" t="s">
        <v>180</v>
      </c>
      <c r="B112" s="127"/>
      <c r="C112" s="127"/>
      <c r="D112" s="58" t="s">
        <v>90</v>
      </c>
      <c r="E112" s="58" t="s">
        <v>76</v>
      </c>
      <c r="F112" s="58" t="s">
        <v>232</v>
      </c>
      <c r="G112" s="58" t="s">
        <v>143</v>
      </c>
      <c r="H112" s="69">
        <v>100</v>
      </c>
      <c r="I112" s="69">
        <v>100</v>
      </c>
      <c r="J112" s="69">
        <f t="shared" si="1"/>
        <v>100</v>
      </c>
    </row>
    <row r="113" spans="1:10" ht="21" customHeight="1">
      <c r="A113" s="124" t="s">
        <v>399</v>
      </c>
      <c r="B113" s="125"/>
      <c r="C113" s="126"/>
      <c r="D113" s="58" t="s">
        <v>90</v>
      </c>
      <c r="E113" s="58" t="s">
        <v>76</v>
      </c>
      <c r="F113" s="58" t="s">
        <v>358</v>
      </c>
      <c r="G113" s="58"/>
      <c r="H113" s="69">
        <f>H114</f>
        <v>8679.5</v>
      </c>
      <c r="I113" s="69">
        <f>I114</f>
        <v>8679.5</v>
      </c>
      <c r="J113" s="69">
        <f t="shared" si="1"/>
        <v>100</v>
      </c>
    </row>
    <row r="114" spans="1:10" ht="33" customHeight="1">
      <c r="A114" s="124" t="s">
        <v>218</v>
      </c>
      <c r="B114" s="125"/>
      <c r="C114" s="126"/>
      <c r="D114" s="58" t="s">
        <v>90</v>
      </c>
      <c r="E114" s="58" t="s">
        <v>76</v>
      </c>
      <c r="F114" s="58" t="s">
        <v>358</v>
      </c>
      <c r="G114" s="58" t="s">
        <v>143</v>
      </c>
      <c r="H114" s="69">
        <v>8679.5</v>
      </c>
      <c r="I114" s="69">
        <v>8679.5</v>
      </c>
      <c r="J114" s="69">
        <f t="shared" si="1"/>
        <v>100</v>
      </c>
    </row>
    <row r="115" spans="1:10" ht="57.75" customHeight="1">
      <c r="A115" s="124" t="s">
        <v>417</v>
      </c>
      <c r="B115" s="125"/>
      <c r="C115" s="126"/>
      <c r="D115" s="58" t="s">
        <v>90</v>
      </c>
      <c r="E115" s="58" t="s">
        <v>76</v>
      </c>
      <c r="F115" s="58" t="s">
        <v>398</v>
      </c>
      <c r="G115" s="58"/>
      <c r="H115" s="69">
        <f>H116</f>
        <v>3336.9</v>
      </c>
      <c r="I115" s="69">
        <f>I116</f>
        <v>3336.9</v>
      </c>
      <c r="J115" s="69">
        <f t="shared" si="1"/>
        <v>100</v>
      </c>
    </row>
    <row r="116" spans="1:10" ht="24" customHeight="1">
      <c r="A116" s="127" t="s">
        <v>180</v>
      </c>
      <c r="B116" s="127"/>
      <c r="C116" s="127"/>
      <c r="D116" s="58" t="s">
        <v>90</v>
      </c>
      <c r="E116" s="58" t="s">
        <v>76</v>
      </c>
      <c r="F116" s="58" t="s">
        <v>398</v>
      </c>
      <c r="G116" s="58" t="s">
        <v>143</v>
      </c>
      <c r="H116" s="69">
        <v>3336.9</v>
      </c>
      <c r="I116" s="69">
        <v>3336.9</v>
      </c>
      <c r="J116" s="69">
        <f t="shared" si="1"/>
        <v>100</v>
      </c>
    </row>
    <row r="117" spans="1:10" ht="33" customHeight="1">
      <c r="A117" s="124" t="s">
        <v>400</v>
      </c>
      <c r="B117" s="125"/>
      <c r="C117" s="126"/>
      <c r="D117" s="58" t="s">
        <v>90</v>
      </c>
      <c r="E117" s="58" t="s">
        <v>76</v>
      </c>
      <c r="F117" s="58" t="s">
        <v>418</v>
      </c>
      <c r="G117" s="58"/>
      <c r="H117" s="69">
        <f>H118</f>
        <v>950</v>
      </c>
      <c r="I117" s="69">
        <f>I118</f>
        <v>950</v>
      </c>
      <c r="J117" s="69">
        <f t="shared" si="1"/>
        <v>100</v>
      </c>
    </row>
    <row r="118" spans="1:10" ht="33" customHeight="1">
      <c r="A118" s="127" t="s">
        <v>180</v>
      </c>
      <c r="B118" s="127"/>
      <c r="C118" s="127"/>
      <c r="D118" s="58" t="s">
        <v>90</v>
      </c>
      <c r="E118" s="58" t="s">
        <v>76</v>
      </c>
      <c r="F118" s="58" t="s">
        <v>418</v>
      </c>
      <c r="G118" s="58" t="s">
        <v>143</v>
      </c>
      <c r="H118" s="69">
        <v>950</v>
      </c>
      <c r="I118" s="69">
        <v>950</v>
      </c>
      <c r="J118" s="69">
        <f t="shared" si="1"/>
        <v>100</v>
      </c>
    </row>
    <row r="119" spans="1:10" ht="33" customHeight="1" hidden="1">
      <c r="A119" s="124" t="s">
        <v>400</v>
      </c>
      <c r="B119" s="125"/>
      <c r="C119" s="126"/>
      <c r="D119" s="58" t="s">
        <v>90</v>
      </c>
      <c r="E119" s="58" t="s">
        <v>76</v>
      </c>
      <c r="F119" s="58" t="s">
        <v>401</v>
      </c>
      <c r="G119" s="58"/>
      <c r="H119" s="69">
        <f>H120</f>
        <v>0</v>
      </c>
      <c r="I119" s="69">
        <f>I120</f>
        <v>0</v>
      </c>
      <c r="J119" s="69" t="e">
        <f t="shared" si="1"/>
        <v>#DIV/0!</v>
      </c>
    </row>
    <row r="120" spans="1:10" ht="33" customHeight="1" hidden="1">
      <c r="A120" s="127" t="s">
        <v>180</v>
      </c>
      <c r="B120" s="127"/>
      <c r="C120" s="127"/>
      <c r="D120" s="58" t="s">
        <v>90</v>
      </c>
      <c r="E120" s="58" t="s">
        <v>76</v>
      </c>
      <c r="F120" s="58" t="s">
        <v>401</v>
      </c>
      <c r="G120" s="58" t="s">
        <v>143</v>
      </c>
      <c r="H120" s="69"/>
      <c r="I120" s="69"/>
      <c r="J120" s="69" t="e">
        <f t="shared" si="1"/>
        <v>#DIV/0!</v>
      </c>
    </row>
    <row r="121" spans="1:10" ht="12.75">
      <c r="A121" s="127" t="s">
        <v>77</v>
      </c>
      <c r="B121" s="127"/>
      <c r="C121" s="127"/>
      <c r="D121" s="58" t="s">
        <v>90</v>
      </c>
      <c r="E121" s="58" t="s">
        <v>78</v>
      </c>
      <c r="F121" s="68"/>
      <c r="G121" s="68"/>
      <c r="H121" s="69">
        <f>H122</f>
        <v>5025.6</v>
      </c>
      <c r="I121" s="69">
        <f>I122</f>
        <v>5025.6</v>
      </c>
      <c r="J121" s="69">
        <f t="shared" si="1"/>
        <v>100</v>
      </c>
    </row>
    <row r="122" spans="1:10" ht="46.5" customHeight="1">
      <c r="A122" s="127" t="s">
        <v>192</v>
      </c>
      <c r="B122" s="127"/>
      <c r="C122" s="127"/>
      <c r="D122" s="58" t="s">
        <v>90</v>
      </c>
      <c r="E122" s="58" t="s">
        <v>78</v>
      </c>
      <c r="F122" s="58" t="s">
        <v>191</v>
      </c>
      <c r="G122" s="68"/>
      <c r="H122" s="69">
        <f>H123+H130+H140</f>
        <v>5025.6</v>
      </c>
      <c r="I122" s="69">
        <f>I123+I130+I140</f>
        <v>5025.6</v>
      </c>
      <c r="J122" s="69">
        <f t="shared" si="1"/>
        <v>100</v>
      </c>
    </row>
    <row r="123" spans="1:10" ht="54" customHeight="1">
      <c r="A123" s="127" t="s">
        <v>193</v>
      </c>
      <c r="B123" s="127"/>
      <c r="C123" s="127"/>
      <c r="D123" s="58" t="s">
        <v>90</v>
      </c>
      <c r="E123" s="58" t="s">
        <v>78</v>
      </c>
      <c r="F123" s="58" t="s">
        <v>233</v>
      </c>
      <c r="G123" s="68"/>
      <c r="H123" s="69">
        <f>H124+H127</f>
        <v>3588.9</v>
      </c>
      <c r="I123" s="69">
        <f>I124+I127</f>
        <v>3588.9</v>
      </c>
      <c r="J123" s="69">
        <f t="shared" si="1"/>
        <v>100</v>
      </c>
    </row>
    <row r="124" spans="1:10" ht="48" customHeight="1">
      <c r="A124" s="127" t="s">
        <v>194</v>
      </c>
      <c r="B124" s="127"/>
      <c r="C124" s="127"/>
      <c r="D124" s="58" t="s">
        <v>90</v>
      </c>
      <c r="E124" s="58" t="s">
        <v>78</v>
      </c>
      <c r="F124" s="58" t="s">
        <v>234</v>
      </c>
      <c r="G124" s="68"/>
      <c r="H124" s="69">
        <f>H125</f>
        <v>3588.9</v>
      </c>
      <c r="I124" s="69">
        <f>I125</f>
        <v>3588.9</v>
      </c>
      <c r="J124" s="69">
        <f t="shared" si="1"/>
        <v>100</v>
      </c>
    </row>
    <row r="125" spans="1:10" ht="44.25" customHeight="1">
      <c r="A125" s="127" t="s">
        <v>149</v>
      </c>
      <c r="B125" s="127"/>
      <c r="C125" s="127"/>
      <c r="D125" s="58" t="s">
        <v>90</v>
      </c>
      <c r="E125" s="58" t="s">
        <v>78</v>
      </c>
      <c r="F125" s="58" t="s">
        <v>235</v>
      </c>
      <c r="G125" s="58"/>
      <c r="H125" s="69">
        <f>H126</f>
        <v>3588.9</v>
      </c>
      <c r="I125" s="69">
        <f>I126</f>
        <v>3588.9</v>
      </c>
      <c r="J125" s="69">
        <f t="shared" si="1"/>
        <v>100</v>
      </c>
    </row>
    <row r="126" spans="1:10" ht="44.25" customHeight="1">
      <c r="A126" s="127" t="s">
        <v>151</v>
      </c>
      <c r="B126" s="127"/>
      <c r="C126" s="127"/>
      <c r="D126" s="58" t="s">
        <v>90</v>
      </c>
      <c r="E126" s="58" t="s">
        <v>78</v>
      </c>
      <c r="F126" s="58" t="s">
        <v>235</v>
      </c>
      <c r="G126" s="58" t="s">
        <v>150</v>
      </c>
      <c r="H126" s="69">
        <v>3588.9</v>
      </c>
      <c r="I126" s="69">
        <v>3588.9</v>
      </c>
      <c r="J126" s="69">
        <f t="shared" si="1"/>
        <v>100</v>
      </c>
    </row>
    <row r="127" spans="1:10" ht="44.25" customHeight="1" hidden="1">
      <c r="A127" s="124" t="s">
        <v>359</v>
      </c>
      <c r="B127" s="125"/>
      <c r="C127" s="126"/>
      <c r="D127" s="58" t="s">
        <v>90</v>
      </c>
      <c r="E127" s="58" t="s">
        <v>78</v>
      </c>
      <c r="F127" s="58" t="s">
        <v>361</v>
      </c>
      <c r="G127" s="58"/>
      <c r="H127" s="69">
        <f>H128</f>
        <v>0</v>
      </c>
      <c r="I127" s="69">
        <f>I128</f>
        <v>0</v>
      </c>
      <c r="J127" s="69" t="e">
        <f t="shared" si="1"/>
        <v>#DIV/0!</v>
      </c>
    </row>
    <row r="128" spans="1:10" ht="44.25" customHeight="1" hidden="1">
      <c r="A128" s="124" t="s">
        <v>360</v>
      </c>
      <c r="B128" s="125"/>
      <c r="C128" s="126"/>
      <c r="D128" s="58" t="s">
        <v>90</v>
      </c>
      <c r="E128" s="58" t="s">
        <v>78</v>
      </c>
      <c r="F128" s="58" t="s">
        <v>362</v>
      </c>
      <c r="G128" s="58"/>
      <c r="H128" s="69">
        <f>H129</f>
        <v>0</v>
      </c>
      <c r="I128" s="69">
        <f>I129</f>
        <v>0</v>
      </c>
      <c r="J128" s="69" t="e">
        <f t="shared" si="1"/>
        <v>#DIV/0!</v>
      </c>
    </row>
    <row r="129" spans="1:10" ht="44.25" customHeight="1" hidden="1">
      <c r="A129" s="124" t="s">
        <v>151</v>
      </c>
      <c r="B129" s="125"/>
      <c r="C129" s="126"/>
      <c r="D129" s="58" t="s">
        <v>90</v>
      </c>
      <c r="E129" s="58" t="s">
        <v>78</v>
      </c>
      <c r="F129" s="58" t="s">
        <v>362</v>
      </c>
      <c r="G129" s="58" t="s">
        <v>150</v>
      </c>
      <c r="H129" s="69"/>
      <c r="I129" s="69"/>
      <c r="J129" s="69" t="e">
        <f t="shared" si="1"/>
        <v>#DIV/0!</v>
      </c>
    </row>
    <row r="130" spans="1:10" ht="38.25" customHeight="1">
      <c r="A130" s="127" t="s">
        <v>159</v>
      </c>
      <c r="B130" s="127"/>
      <c r="C130" s="127"/>
      <c r="D130" s="58" t="s">
        <v>90</v>
      </c>
      <c r="E130" s="58" t="s">
        <v>78</v>
      </c>
      <c r="F130" s="58" t="s">
        <v>236</v>
      </c>
      <c r="G130" s="58"/>
      <c r="H130" s="69">
        <f>H131+H134+H137</f>
        <v>1436.7</v>
      </c>
      <c r="I130" s="69">
        <f>I131+I134+I137</f>
        <v>1436.7</v>
      </c>
      <c r="J130" s="69">
        <f t="shared" si="1"/>
        <v>100</v>
      </c>
    </row>
    <row r="131" spans="1:10" ht="43.5" customHeight="1">
      <c r="A131" s="127" t="s">
        <v>194</v>
      </c>
      <c r="B131" s="127"/>
      <c r="C131" s="127"/>
      <c r="D131" s="58" t="s">
        <v>90</v>
      </c>
      <c r="E131" s="58" t="s">
        <v>78</v>
      </c>
      <c r="F131" s="58" t="s">
        <v>237</v>
      </c>
      <c r="G131" s="58"/>
      <c r="H131" s="69">
        <f>H132</f>
        <v>1436.7</v>
      </c>
      <c r="I131" s="69">
        <f>I132</f>
        <v>1436.7</v>
      </c>
      <c r="J131" s="69">
        <f t="shared" si="1"/>
        <v>100</v>
      </c>
    </row>
    <row r="132" spans="1:10" ht="36.75" customHeight="1">
      <c r="A132" s="127" t="s">
        <v>149</v>
      </c>
      <c r="B132" s="127"/>
      <c r="C132" s="127"/>
      <c r="D132" s="58" t="s">
        <v>90</v>
      </c>
      <c r="E132" s="58" t="s">
        <v>78</v>
      </c>
      <c r="F132" s="58" t="s">
        <v>238</v>
      </c>
      <c r="G132" s="58"/>
      <c r="H132" s="69">
        <f>H133</f>
        <v>1436.7</v>
      </c>
      <c r="I132" s="69">
        <f>I133</f>
        <v>1436.7</v>
      </c>
      <c r="J132" s="69">
        <f t="shared" si="1"/>
        <v>100</v>
      </c>
    </row>
    <row r="133" spans="1:10" ht="42" customHeight="1">
      <c r="A133" s="127" t="s">
        <v>151</v>
      </c>
      <c r="B133" s="127"/>
      <c r="C133" s="127"/>
      <c r="D133" s="58" t="s">
        <v>90</v>
      </c>
      <c r="E133" s="58" t="s">
        <v>78</v>
      </c>
      <c r="F133" s="58" t="s">
        <v>238</v>
      </c>
      <c r="G133" s="58" t="s">
        <v>150</v>
      </c>
      <c r="H133" s="69">
        <v>1436.7</v>
      </c>
      <c r="I133" s="69">
        <v>1436.7</v>
      </c>
      <c r="J133" s="69">
        <f t="shared" si="1"/>
        <v>100</v>
      </c>
    </row>
    <row r="134" spans="1:10" ht="56.25" customHeight="1" hidden="1">
      <c r="A134" s="127" t="s">
        <v>341</v>
      </c>
      <c r="B134" s="127"/>
      <c r="C134" s="127"/>
      <c r="D134" s="58" t="s">
        <v>90</v>
      </c>
      <c r="E134" s="58" t="s">
        <v>78</v>
      </c>
      <c r="F134" s="58" t="s">
        <v>239</v>
      </c>
      <c r="G134" s="68"/>
      <c r="H134" s="69">
        <f>H135</f>
        <v>0</v>
      </c>
      <c r="I134" s="69">
        <f>I135</f>
        <v>0</v>
      </c>
      <c r="J134" s="69" t="e">
        <f t="shared" si="1"/>
        <v>#DIV/0!</v>
      </c>
    </row>
    <row r="135" spans="1:10" ht="88.5" customHeight="1" hidden="1">
      <c r="A135" s="127" t="s">
        <v>342</v>
      </c>
      <c r="B135" s="127"/>
      <c r="C135" s="127"/>
      <c r="D135" s="58" t="s">
        <v>90</v>
      </c>
      <c r="E135" s="58" t="s">
        <v>78</v>
      </c>
      <c r="F135" s="58" t="s">
        <v>343</v>
      </c>
      <c r="G135" s="68"/>
      <c r="H135" s="69">
        <f>H136</f>
        <v>0</v>
      </c>
      <c r="I135" s="69">
        <f>I136</f>
        <v>0</v>
      </c>
      <c r="J135" s="69" t="e">
        <f t="shared" si="1"/>
        <v>#DIV/0!</v>
      </c>
    </row>
    <row r="136" spans="1:10" ht="48" customHeight="1" hidden="1">
      <c r="A136" s="127" t="s">
        <v>151</v>
      </c>
      <c r="B136" s="127"/>
      <c r="C136" s="127"/>
      <c r="D136" s="58" t="s">
        <v>90</v>
      </c>
      <c r="E136" s="58" t="s">
        <v>78</v>
      </c>
      <c r="F136" s="58" t="s">
        <v>343</v>
      </c>
      <c r="G136" s="58" t="s">
        <v>150</v>
      </c>
      <c r="H136" s="69">
        <v>0</v>
      </c>
      <c r="I136" s="69">
        <v>0</v>
      </c>
      <c r="J136" s="69" t="e">
        <f t="shared" si="1"/>
        <v>#DIV/0!</v>
      </c>
    </row>
    <row r="137" spans="1:10" ht="66.75" customHeight="1" hidden="1">
      <c r="A137" s="124" t="s">
        <v>344</v>
      </c>
      <c r="B137" s="125"/>
      <c r="C137" s="126"/>
      <c r="D137" s="58" t="s">
        <v>90</v>
      </c>
      <c r="E137" s="58" t="s">
        <v>78</v>
      </c>
      <c r="F137" s="58" t="s">
        <v>347</v>
      </c>
      <c r="G137" s="58"/>
      <c r="H137" s="69">
        <f>H138</f>
        <v>0</v>
      </c>
      <c r="I137" s="69">
        <f>I138</f>
        <v>0</v>
      </c>
      <c r="J137" s="69" t="e">
        <f t="shared" si="1"/>
        <v>#DIV/0!</v>
      </c>
    </row>
    <row r="138" spans="1:10" ht="99.75" customHeight="1" hidden="1">
      <c r="A138" s="124" t="s">
        <v>345</v>
      </c>
      <c r="B138" s="125"/>
      <c r="C138" s="126"/>
      <c r="D138" s="58" t="s">
        <v>90</v>
      </c>
      <c r="E138" s="58" t="s">
        <v>78</v>
      </c>
      <c r="F138" s="58" t="s">
        <v>346</v>
      </c>
      <c r="G138" s="58"/>
      <c r="H138" s="69">
        <f>H139</f>
        <v>0</v>
      </c>
      <c r="I138" s="69">
        <f>I139</f>
        <v>0</v>
      </c>
      <c r="J138" s="69" t="e">
        <f t="shared" si="1"/>
        <v>#DIV/0!</v>
      </c>
    </row>
    <row r="139" spans="1:10" ht="48" customHeight="1" hidden="1">
      <c r="A139" s="127" t="s">
        <v>151</v>
      </c>
      <c r="B139" s="127"/>
      <c r="C139" s="127"/>
      <c r="D139" s="58" t="s">
        <v>90</v>
      </c>
      <c r="E139" s="58" t="s">
        <v>78</v>
      </c>
      <c r="F139" s="58" t="s">
        <v>346</v>
      </c>
      <c r="G139" s="58" t="s">
        <v>150</v>
      </c>
      <c r="H139" s="69">
        <v>0</v>
      </c>
      <c r="I139" s="69">
        <v>0</v>
      </c>
      <c r="J139" s="69" t="e">
        <f t="shared" si="1"/>
        <v>#DIV/0!</v>
      </c>
    </row>
    <row r="140" spans="1:10" ht="88.5" customHeight="1" hidden="1">
      <c r="A140" s="124" t="s">
        <v>363</v>
      </c>
      <c r="B140" s="125"/>
      <c r="C140" s="126"/>
      <c r="D140" s="58" t="s">
        <v>90</v>
      </c>
      <c r="E140" s="58" t="s">
        <v>78</v>
      </c>
      <c r="F140" s="58" t="s">
        <v>365</v>
      </c>
      <c r="G140" s="58"/>
      <c r="H140" s="69">
        <f>H141</f>
        <v>0</v>
      </c>
      <c r="I140" s="69">
        <f>I141</f>
        <v>0</v>
      </c>
      <c r="J140" s="69" t="e">
        <f t="shared" si="1"/>
        <v>#DIV/0!</v>
      </c>
    </row>
    <row r="141" spans="1:10" ht="93" customHeight="1" hidden="1">
      <c r="A141" s="124" t="s">
        <v>364</v>
      </c>
      <c r="B141" s="125"/>
      <c r="C141" s="126"/>
      <c r="D141" s="58" t="s">
        <v>90</v>
      </c>
      <c r="E141" s="58" t="s">
        <v>78</v>
      </c>
      <c r="F141" s="58" t="s">
        <v>366</v>
      </c>
      <c r="G141" s="58"/>
      <c r="H141" s="69">
        <f>H142</f>
        <v>0</v>
      </c>
      <c r="I141" s="69">
        <f>I142</f>
        <v>0</v>
      </c>
      <c r="J141" s="69" t="e">
        <f t="shared" si="1"/>
        <v>#DIV/0!</v>
      </c>
    </row>
    <row r="142" spans="1:10" ht="39" customHeight="1" hidden="1">
      <c r="A142" s="124" t="s">
        <v>218</v>
      </c>
      <c r="B142" s="125"/>
      <c r="C142" s="126"/>
      <c r="D142" s="58" t="s">
        <v>90</v>
      </c>
      <c r="E142" s="58" t="s">
        <v>78</v>
      </c>
      <c r="F142" s="58" t="s">
        <v>366</v>
      </c>
      <c r="G142" s="58" t="s">
        <v>143</v>
      </c>
      <c r="H142" s="69"/>
      <c r="I142" s="69"/>
      <c r="J142" s="69" t="e">
        <f t="shared" si="1"/>
        <v>#DIV/0!</v>
      </c>
    </row>
    <row r="143" spans="1:10" ht="24.75" customHeight="1">
      <c r="A143" s="127" t="s">
        <v>160</v>
      </c>
      <c r="B143" s="127"/>
      <c r="C143" s="127"/>
      <c r="D143" s="58" t="s">
        <v>90</v>
      </c>
      <c r="E143" s="58" t="s">
        <v>110</v>
      </c>
      <c r="F143" s="68"/>
      <c r="G143" s="68"/>
      <c r="H143" s="69">
        <f aca="true" t="shared" si="11" ref="H143:I146">H144</f>
        <v>126.3</v>
      </c>
      <c r="I143" s="69">
        <f t="shared" si="11"/>
        <v>126.2</v>
      </c>
      <c r="J143" s="69">
        <f t="shared" si="1"/>
        <v>99.92082343626288</v>
      </c>
    </row>
    <row r="144" spans="1:10" ht="49.5" customHeight="1">
      <c r="A144" s="127" t="s">
        <v>419</v>
      </c>
      <c r="B144" s="127"/>
      <c r="C144" s="127"/>
      <c r="D144" s="58" t="s">
        <v>90</v>
      </c>
      <c r="E144" s="58" t="s">
        <v>110</v>
      </c>
      <c r="F144" s="58" t="s">
        <v>420</v>
      </c>
      <c r="G144" s="68"/>
      <c r="H144" s="69">
        <f t="shared" si="11"/>
        <v>126.3</v>
      </c>
      <c r="I144" s="69">
        <f t="shared" si="11"/>
        <v>126.2</v>
      </c>
      <c r="J144" s="69">
        <f t="shared" si="1"/>
        <v>99.92082343626288</v>
      </c>
    </row>
    <row r="145" spans="1:10" ht="31.5" customHeight="1">
      <c r="A145" s="135" t="s">
        <v>291</v>
      </c>
      <c r="B145" s="135"/>
      <c r="C145" s="135"/>
      <c r="D145" s="58" t="s">
        <v>90</v>
      </c>
      <c r="E145" s="58" t="s">
        <v>110</v>
      </c>
      <c r="F145" s="58" t="s">
        <v>421</v>
      </c>
      <c r="G145" s="68"/>
      <c r="H145" s="69">
        <f>H146</f>
        <v>126.3</v>
      </c>
      <c r="I145" s="69">
        <f>I146</f>
        <v>126.2</v>
      </c>
      <c r="J145" s="69">
        <f t="shared" si="1"/>
        <v>99.92082343626288</v>
      </c>
    </row>
    <row r="146" spans="1:10" ht="36" customHeight="1">
      <c r="A146" s="138" t="s">
        <v>2</v>
      </c>
      <c r="B146" s="138"/>
      <c r="C146" s="138"/>
      <c r="D146" s="58" t="s">
        <v>90</v>
      </c>
      <c r="E146" s="58" t="s">
        <v>110</v>
      </c>
      <c r="F146" s="58" t="s">
        <v>422</v>
      </c>
      <c r="G146" s="68"/>
      <c r="H146" s="69">
        <f t="shared" si="11"/>
        <v>126.3</v>
      </c>
      <c r="I146" s="69">
        <f t="shared" si="11"/>
        <v>126.2</v>
      </c>
      <c r="J146" s="69">
        <f t="shared" si="1"/>
        <v>99.92082343626288</v>
      </c>
    </row>
    <row r="147" spans="1:10" ht="27" customHeight="1">
      <c r="A147" s="135" t="s">
        <v>153</v>
      </c>
      <c r="B147" s="135"/>
      <c r="C147" s="135"/>
      <c r="D147" s="58" t="s">
        <v>90</v>
      </c>
      <c r="E147" s="58" t="s">
        <v>110</v>
      </c>
      <c r="F147" s="58" t="s">
        <v>422</v>
      </c>
      <c r="G147" s="58" t="s">
        <v>152</v>
      </c>
      <c r="H147" s="69">
        <v>126.3</v>
      </c>
      <c r="I147" s="69">
        <v>126.2</v>
      </c>
      <c r="J147" s="69">
        <f t="shared" si="1"/>
        <v>99.92082343626288</v>
      </c>
    </row>
    <row r="148" spans="1:10" ht="15" customHeight="1">
      <c r="A148" s="135" t="s">
        <v>94</v>
      </c>
      <c r="B148" s="135"/>
      <c r="C148" s="135"/>
      <c r="D148" s="58" t="s">
        <v>90</v>
      </c>
      <c r="E148" s="58" t="s">
        <v>93</v>
      </c>
      <c r="F148" s="68"/>
      <c r="G148" s="68"/>
      <c r="H148" s="69">
        <f>H149</f>
        <v>194.39999999999998</v>
      </c>
      <c r="I148" s="69">
        <f aca="true" t="shared" si="12" ref="H148:I152">I149</f>
        <v>194.3</v>
      </c>
      <c r="J148" s="69">
        <f t="shared" si="1"/>
        <v>99.94855967078192</v>
      </c>
    </row>
    <row r="149" spans="1:10" ht="53.25" customHeight="1">
      <c r="A149" s="135" t="s">
        <v>3</v>
      </c>
      <c r="B149" s="135"/>
      <c r="C149" s="135"/>
      <c r="D149" s="58" t="s">
        <v>90</v>
      </c>
      <c r="E149" s="58" t="s">
        <v>93</v>
      </c>
      <c r="F149" s="58" t="s">
        <v>240</v>
      </c>
      <c r="G149" s="68"/>
      <c r="H149" s="69">
        <f t="shared" si="12"/>
        <v>194.39999999999998</v>
      </c>
      <c r="I149" s="69">
        <f t="shared" si="12"/>
        <v>194.3</v>
      </c>
      <c r="J149" s="69">
        <f t="shared" si="1"/>
        <v>99.94855967078192</v>
      </c>
    </row>
    <row r="150" spans="1:10" ht="27" customHeight="1">
      <c r="A150" s="135" t="s">
        <v>226</v>
      </c>
      <c r="B150" s="135"/>
      <c r="C150" s="135"/>
      <c r="D150" s="58" t="s">
        <v>90</v>
      </c>
      <c r="E150" s="58" t="s">
        <v>93</v>
      </c>
      <c r="F150" s="58" t="s">
        <v>293</v>
      </c>
      <c r="G150" s="68"/>
      <c r="H150" s="69">
        <f>H151+H154</f>
        <v>194.39999999999998</v>
      </c>
      <c r="I150" s="69">
        <f>I151+I154</f>
        <v>194.3</v>
      </c>
      <c r="J150" s="69">
        <f t="shared" si="1"/>
        <v>99.94855967078192</v>
      </c>
    </row>
    <row r="151" spans="1:10" ht="35.25" customHeight="1">
      <c r="A151" s="135" t="s">
        <v>292</v>
      </c>
      <c r="B151" s="135"/>
      <c r="C151" s="135"/>
      <c r="D151" s="58" t="s">
        <v>90</v>
      </c>
      <c r="E151" s="58" t="s">
        <v>93</v>
      </c>
      <c r="F151" s="58" t="s">
        <v>294</v>
      </c>
      <c r="G151" s="68"/>
      <c r="H151" s="69">
        <f t="shared" si="12"/>
        <v>42.8</v>
      </c>
      <c r="I151" s="69">
        <f t="shared" si="12"/>
        <v>42.8</v>
      </c>
      <c r="J151" s="69">
        <f t="shared" si="1"/>
        <v>100</v>
      </c>
    </row>
    <row r="152" spans="1:10" ht="34.5" customHeight="1">
      <c r="A152" s="127" t="s">
        <v>423</v>
      </c>
      <c r="B152" s="127"/>
      <c r="C152" s="127"/>
      <c r="D152" s="58" t="s">
        <v>90</v>
      </c>
      <c r="E152" s="58" t="s">
        <v>93</v>
      </c>
      <c r="F152" s="58" t="s">
        <v>241</v>
      </c>
      <c r="G152" s="68"/>
      <c r="H152" s="69">
        <f t="shared" si="12"/>
        <v>42.8</v>
      </c>
      <c r="I152" s="69">
        <f t="shared" si="12"/>
        <v>42.8</v>
      </c>
      <c r="J152" s="69">
        <f t="shared" si="1"/>
        <v>100</v>
      </c>
    </row>
    <row r="153" spans="1:10" ht="23.25" customHeight="1">
      <c r="A153" s="136" t="s">
        <v>180</v>
      </c>
      <c r="B153" s="136"/>
      <c r="C153" s="136"/>
      <c r="D153" s="58" t="s">
        <v>90</v>
      </c>
      <c r="E153" s="58" t="s">
        <v>93</v>
      </c>
      <c r="F153" s="58" t="s">
        <v>241</v>
      </c>
      <c r="G153" s="58" t="s">
        <v>143</v>
      </c>
      <c r="H153" s="69">
        <v>42.8</v>
      </c>
      <c r="I153" s="69">
        <v>42.8</v>
      </c>
      <c r="J153" s="69">
        <f t="shared" si="1"/>
        <v>100</v>
      </c>
    </row>
    <row r="154" spans="1:10" ht="45" customHeight="1">
      <c r="A154" s="136" t="s">
        <v>424</v>
      </c>
      <c r="B154" s="136"/>
      <c r="C154" s="136"/>
      <c r="D154" s="58" t="s">
        <v>90</v>
      </c>
      <c r="E154" s="58" t="s">
        <v>93</v>
      </c>
      <c r="F154" s="58" t="s">
        <v>402</v>
      </c>
      <c r="G154" s="58"/>
      <c r="H154" s="69">
        <f>H155</f>
        <v>151.6</v>
      </c>
      <c r="I154" s="69">
        <f>I155</f>
        <v>151.5</v>
      </c>
      <c r="J154" s="69">
        <f t="shared" si="1"/>
        <v>99.93403693931398</v>
      </c>
    </row>
    <row r="155" spans="1:10" ht="34.5" customHeight="1">
      <c r="A155" s="136" t="s">
        <v>218</v>
      </c>
      <c r="B155" s="136"/>
      <c r="C155" s="136"/>
      <c r="D155" s="58" t="s">
        <v>90</v>
      </c>
      <c r="E155" s="58" t="s">
        <v>93</v>
      </c>
      <c r="F155" s="58" t="s">
        <v>402</v>
      </c>
      <c r="G155" s="58" t="s">
        <v>143</v>
      </c>
      <c r="H155" s="69">
        <v>151.6</v>
      </c>
      <c r="I155" s="69">
        <v>151.5</v>
      </c>
      <c r="J155" s="69">
        <f>I155/H155*100</f>
        <v>99.93403693931398</v>
      </c>
    </row>
    <row r="156" ht="32.25" customHeight="1"/>
    <row r="157" spans="1:10" ht="18.75" customHeight="1">
      <c r="A157" s="139" t="s">
        <v>102</v>
      </c>
      <c r="B157" s="139"/>
      <c r="C157" s="139"/>
      <c r="D157" s="139"/>
      <c r="E157" s="139"/>
      <c r="H157" s="137" t="s">
        <v>156</v>
      </c>
      <c r="I157" s="137"/>
      <c r="J157" s="137"/>
    </row>
  </sheetData>
  <sheetProtection/>
  <mergeCells count="156">
    <mergeCell ref="A155:C155"/>
    <mergeCell ref="A117:C117"/>
    <mergeCell ref="A118:C118"/>
    <mergeCell ref="A119:C119"/>
    <mergeCell ref="A120:C120"/>
    <mergeCell ref="A150:C150"/>
    <mergeCell ref="A151:C151"/>
    <mergeCell ref="A154:C154"/>
    <mergeCell ref="A12:C12"/>
    <mergeCell ref="A15:C15"/>
    <mergeCell ref="A18:C18"/>
    <mergeCell ref="A29:C29"/>
    <mergeCell ref="A19:C19"/>
    <mergeCell ref="A43:C43"/>
    <mergeCell ref="A44:C44"/>
    <mergeCell ref="A45:C45"/>
    <mergeCell ref="A5:J5"/>
    <mergeCell ref="A7:C7"/>
    <mergeCell ref="A8:C8"/>
    <mergeCell ref="A9:C9"/>
    <mergeCell ref="E9:G9"/>
    <mergeCell ref="A145:C145"/>
    <mergeCell ref="A115:C115"/>
    <mergeCell ref="A116:C116"/>
    <mergeCell ref="A109:C109"/>
    <mergeCell ref="A69:C69"/>
    <mergeCell ref="A25:C25"/>
    <mergeCell ref="A16:C16"/>
    <mergeCell ref="A22:C22"/>
    <mergeCell ref="A13:C13"/>
    <mergeCell ref="A14:C14"/>
    <mergeCell ref="A108:C108"/>
    <mergeCell ref="A11:C11"/>
    <mergeCell ref="I6:J6"/>
    <mergeCell ref="A37:C37"/>
    <mergeCell ref="A50:C50"/>
    <mergeCell ref="A73:C73"/>
    <mergeCell ref="A88:C88"/>
    <mergeCell ref="A86:C86"/>
    <mergeCell ref="A67:C67"/>
    <mergeCell ref="A68:C68"/>
    <mergeCell ref="A144:C144"/>
    <mergeCell ref="A149:C149"/>
    <mergeCell ref="A134:C134"/>
    <mergeCell ref="A137:C137"/>
    <mergeCell ref="A138:C138"/>
    <mergeCell ref="A139:C139"/>
    <mergeCell ref="A140:C140"/>
    <mergeCell ref="F3:J3"/>
    <mergeCell ref="F1:J1"/>
    <mergeCell ref="A65:C65"/>
    <mergeCell ref="A66:C66"/>
    <mergeCell ref="A51:C51"/>
    <mergeCell ref="A52:C52"/>
    <mergeCell ref="A55:C55"/>
    <mergeCell ref="A61:C61"/>
    <mergeCell ref="A10:C10"/>
    <mergeCell ref="A17:C17"/>
    <mergeCell ref="A20:C20"/>
    <mergeCell ref="H157:J157"/>
    <mergeCell ref="A143:C143"/>
    <mergeCell ref="A146:C146"/>
    <mergeCell ref="A147:C147"/>
    <mergeCell ref="A148:C148"/>
    <mergeCell ref="A152:C152"/>
    <mergeCell ref="A157:E157"/>
    <mergeCell ref="A49:C49"/>
    <mergeCell ref="A42:C42"/>
    <mergeCell ref="A153:C153"/>
    <mergeCell ref="A83:C83"/>
    <mergeCell ref="A111:C111"/>
    <mergeCell ref="A112:C112"/>
    <mergeCell ref="A102:C102"/>
    <mergeCell ref="A94:C94"/>
    <mergeCell ref="A101:C101"/>
    <mergeCell ref="A92:C92"/>
    <mergeCell ref="A103:C103"/>
    <mergeCell ref="A90:C90"/>
    <mergeCell ref="A85:C85"/>
    <mergeCell ref="A74:C74"/>
    <mergeCell ref="A75:C75"/>
    <mergeCell ref="A84:C84"/>
    <mergeCell ref="A96:C96"/>
    <mergeCell ref="A99:C99"/>
    <mergeCell ref="A89:C89"/>
    <mergeCell ref="A80:C80"/>
    <mergeCell ref="A81:C81"/>
    <mergeCell ref="A21:C21"/>
    <mergeCell ref="A38:C38"/>
    <mergeCell ref="A47:C47"/>
    <mergeCell ref="A30:C30"/>
    <mergeCell ref="A31:C31"/>
    <mergeCell ref="A32:C32"/>
    <mergeCell ref="A33:C33"/>
    <mergeCell ref="A23:C23"/>
    <mergeCell ref="A40:C40"/>
    <mergeCell ref="A27:C27"/>
    <mergeCell ref="A24:C24"/>
    <mergeCell ref="A34:C34"/>
    <mergeCell ref="A35:C35"/>
    <mergeCell ref="A56:C56"/>
    <mergeCell ref="A95:C95"/>
    <mergeCell ref="A82:C82"/>
    <mergeCell ref="A39:C39"/>
    <mergeCell ref="A91:C91"/>
    <mergeCell ref="A36:C36"/>
    <mergeCell ref="A28:C28"/>
    <mergeCell ref="A26:C26"/>
    <mergeCell ref="A41:C41"/>
    <mergeCell ref="A46:C46"/>
    <mergeCell ref="A62:C62"/>
    <mergeCell ref="A48:C48"/>
    <mergeCell ref="A70:C70"/>
    <mergeCell ref="A53:C53"/>
    <mergeCell ref="A63:C63"/>
    <mergeCell ref="A64:C64"/>
    <mergeCell ref="A54:C54"/>
    <mergeCell ref="A59:C59"/>
    <mergeCell ref="A60:C60"/>
    <mergeCell ref="A57:C57"/>
    <mergeCell ref="A58:C58"/>
    <mergeCell ref="A71:C71"/>
    <mergeCell ref="A79:C79"/>
    <mergeCell ref="A78:C78"/>
    <mergeCell ref="A76:C76"/>
    <mergeCell ref="A77:C77"/>
    <mergeCell ref="A72:C72"/>
    <mergeCell ref="A104:C104"/>
    <mergeCell ref="A105:C105"/>
    <mergeCell ref="A106:C106"/>
    <mergeCell ref="A131:C131"/>
    <mergeCell ref="A93:C93"/>
    <mergeCell ref="A87:C87"/>
    <mergeCell ref="A121:C121"/>
    <mergeCell ref="A107:C107"/>
    <mergeCell ref="A110:C110"/>
    <mergeCell ref="A100:C100"/>
    <mergeCell ref="A136:C136"/>
    <mergeCell ref="A123:C123"/>
    <mergeCell ref="A125:C125"/>
    <mergeCell ref="A124:C124"/>
    <mergeCell ref="A122:C122"/>
    <mergeCell ref="A126:C126"/>
    <mergeCell ref="A135:C135"/>
    <mergeCell ref="A133:C133"/>
    <mergeCell ref="A132:C132"/>
    <mergeCell ref="A141:C141"/>
    <mergeCell ref="A142:C142"/>
    <mergeCell ref="A97:C97"/>
    <mergeCell ref="A98:C98"/>
    <mergeCell ref="A113:C113"/>
    <mergeCell ref="A114:C114"/>
    <mergeCell ref="A127:C127"/>
    <mergeCell ref="A129:C129"/>
    <mergeCell ref="A128:C128"/>
    <mergeCell ref="A130:C130"/>
  </mergeCells>
  <printOptions/>
  <pageMargins left="0.75" right="0.25" top="0.54" bottom="0.43" header="0.23" footer="0.17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13.625" style="0" customWidth="1"/>
    <col min="2" max="2" width="41.625" style="0" customWidth="1"/>
    <col min="3" max="3" width="15.625" style="0" customWidth="1"/>
    <col min="4" max="4" width="12.125" style="0" customWidth="1"/>
    <col min="5" max="5" width="11.125" style="0" customWidth="1"/>
  </cols>
  <sheetData>
    <row r="1" spans="3:5" ht="15.75">
      <c r="C1" s="149" t="s">
        <v>95</v>
      </c>
      <c r="D1" s="149"/>
      <c r="E1" s="31"/>
    </row>
    <row r="2" spans="3:5" ht="6" customHeight="1">
      <c r="C2" s="32"/>
      <c r="D2" s="32"/>
      <c r="E2" s="32"/>
    </row>
    <row r="3" spans="3:5" ht="12.75">
      <c r="C3" s="154" t="s">
        <v>427</v>
      </c>
      <c r="D3" s="155"/>
      <c r="E3" s="155"/>
    </row>
    <row r="4" spans="2:5" ht="12.75" customHeight="1">
      <c r="B4" s="1"/>
      <c r="C4" s="155"/>
      <c r="D4" s="155"/>
      <c r="E4" s="155"/>
    </row>
    <row r="5" spans="3:5" ht="107.25" customHeight="1">
      <c r="C5" s="155"/>
      <c r="D5" s="155"/>
      <c r="E5" s="155"/>
    </row>
    <row r="7" spans="1:5" ht="33.75" customHeight="1">
      <c r="A7" s="150" t="s">
        <v>348</v>
      </c>
      <c r="B7" s="151"/>
      <c r="C7" s="151"/>
      <c r="D7" s="151"/>
      <c r="E7" s="151"/>
    </row>
    <row r="8" spans="1:5" ht="18.75" customHeight="1">
      <c r="A8" s="4"/>
      <c r="B8" s="4"/>
      <c r="C8" s="4"/>
      <c r="D8" s="157" t="s">
        <v>127</v>
      </c>
      <c r="E8" s="157"/>
    </row>
    <row r="9" spans="1:5" ht="107.25" customHeight="1">
      <c r="A9" s="5" t="s">
        <v>8</v>
      </c>
      <c r="B9" s="5" t="s">
        <v>42</v>
      </c>
      <c r="C9" s="36" t="s">
        <v>403</v>
      </c>
      <c r="D9" s="5" t="s">
        <v>404</v>
      </c>
      <c r="E9" s="5" t="s">
        <v>96</v>
      </c>
    </row>
    <row r="10" spans="1:5" ht="24.75" customHeight="1">
      <c r="A10" s="87">
        <v>100</v>
      </c>
      <c r="B10" s="88" t="s">
        <v>15</v>
      </c>
      <c r="C10" s="18">
        <f>SUM(C11:C16)</f>
        <v>9525.5</v>
      </c>
      <c r="D10" s="18">
        <f>SUM(D11:D16)</f>
        <v>8768.5</v>
      </c>
      <c r="E10" s="18">
        <f aca="true" t="shared" si="0" ref="E10:E36">D10/C10*100</f>
        <v>92.05291060836701</v>
      </c>
    </row>
    <row r="11" spans="1:5" ht="47.25" customHeight="1">
      <c r="A11" s="89">
        <v>102</v>
      </c>
      <c r="B11" s="86" t="s">
        <v>27</v>
      </c>
      <c r="C11" s="19">
        <f>'прил 2'!H10</f>
        <v>734.7</v>
      </c>
      <c r="D11" s="19">
        <f>'прил 2'!I10</f>
        <v>734.7</v>
      </c>
      <c r="E11" s="19">
        <f t="shared" si="0"/>
        <v>100</v>
      </c>
    </row>
    <row r="12" spans="1:5" ht="64.5" customHeight="1">
      <c r="A12" s="90">
        <v>104</v>
      </c>
      <c r="B12" s="91" t="s">
        <v>114</v>
      </c>
      <c r="C12" s="48">
        <f>'прил 2'!H15</f>
        <v>4767.099999999999</v>
      </c>
      <c r="D12" s="48">
        <f>'прил 2'!I15</f>
        <v>4716.5</v>
      </c>
      <c r="E12" s="19">
        <f t="shared" si="0"/>
        <v>98.93855803318581</v>
      </c>
    </row>
    <row r="13" spans="1:5" ht="60">
      <c r="A13" s="90">
        <v>106</v>
      </c>
      <c r="B13" s="91" t="s">
        <v>130</v>
      </c>
      <c r="C13" s="48">
        <f>'прил 2'!H25</f>
        <v>109.5</v>
      </c>
      <c r="D13" s="48">
        <f>'прил 2'!I25</f>
        <v>109.5</v>
      </c>
      <c r="E13" s="19">
        <f t="shared" si="0"/>
        <v>100</v>
      </c>
    </row>
    <row r="14" spans="1:5" ht="30" hidden="1">
      <c r="A14" s="90">
        <v>107</v>
      </c>
      <c r="B14" s="91" t="s">
        <v>320</v>
      </c>
      <c r="C14" s="48">
        <f>'прил 2'!H30</f>
        <v>0</v>
      </c>
      <c r="D14" s="48">
        <f>'прил 2'!I30</f>
        <v>0</v>
      </c>
      <c r="E14" s="19" t="e">
        <f t="shared" si="0"/>
        <v>#DIV/0!</v>
      </c>
    </row>
    <row r="15" spans="1:5" ht="22.5" customHeight="1">
      <c r="A15" s="90">
        <v>111</v>
      </c>
      <c r="B15" s="91" t="s">
        <v>108</v>
      </c>
      <c r="C15" s="48">
        <f>'прил 2'!H36</f>
        <v>626</v>
      </c>
      <c r="D15" s="48">
        <f>'прил 2'!I36</f>
        <v>0</v>
      </c>
      <c r="E15" s="19">
        <f t="shared" si="0"/>
        <v>0</v>
      </c>
    </row>
    <row r="16" spans="1:5" ht="22.5" customHeight="1">
      <c r="A16" s="92">
        <v>113</v>
      </c>
      <c r="B16" s="119" t="s">
        <v>16</v>
      </c>
      <c r="C16" s="49">
        <f>'прил 2'!H41</f>
        <v>3288.2</v>
      </c>
      <c r="D16" s="49">
        <f>'прил 2'!I41</f>
        <v>3207.8</v>
      </c>
      <c r="E16" s="19">
        <f t="shared" si="0"/>
        <v>97.55489325466822</v>
      </c>
    </row>
    <row r="17" spans="1:5" ht="22.5" customHeight="1">
      <c r="A17" s="93">
        <v>200</v>
      </c>
      <c r="B17" s="94" t="s">
        <v>115</v>
      </c>
      <c r="C17" s="50">
        <f>SUM(C18)</f>
        <v>259.8</v>
      </c>
      <c r="D17" s="50">
        <f>SUM(D18)</f>
        <v>259.8</v>
      </c>
      <c r="E17" s="50">
        <f>D17/C17*100</f>
        <v>100</v>
      </c>
    </row>
    <row r="18" spans="1:5" ht="22.5" customHeight="1">
      <c r="A18" s="92">
        <v>203</v>
      </c>
      <c r="B18" s="91" t="s">
        <v>111</v>
      </c>
      <c r="C18" s="49">
        <f>'прил 2'!H51</f>
        <v>259.8</v>
      </c>
      <c r="D18" s="49">
        <f>'прил 2'!I51</f>
        <v>259.8</v>
      </c>
      <c r="E18" s="19">
        <f>D18/C18*100</f>
        <v>100</v>
      </c>
    </row>
    <row r="19" spans="1:5" ht="28.5">
      <c r="A19" s="93">
        <v>300</v>
      </c>
      <c r="B19" s="94" t="s">
        <v>17</v>
      </c>
      <c r="C19" s="50">
        <f>SUM(C20:C21)</f>
        <v>4</v>
      </c>
      <c r="D19" s="50">
        <f>SUM(D20:D21)</f>
        <v>4</v>
      </c>
      <c r="E19" s="18">
        <f t="shared" si="0"/>
        <v>100</v>
      </c>
    </row>
    <row r="20" spans="1:5" ht="60">
      <c r="A20" s="92">
        <v>310</v>
      </c>
      <c r="B20" s="91" t="s">
        <v>116</v>
      </c>
      <c r="C20" s="49">
        <f>'прил 2'!H56</f>
        <v>2</v>
      </c>
      <c r="D20" s="49">
        <f>'прил 2'!I56</f>
        <v>2</v>
      </c>
      <c r="E20" s="19">
        <f t="shared" si="0"/>
        <v>100</v>
      </c>
    </row>
    <row r="21" spans="1:5" ht="45">
      <c r="A21" s="92">
        <v>314</v>
      </c>
      <c r="B21" s="91" t="s">
        <v>49</v>
      </c>
      <c r="C21" s="49">
        <f>'прил 2'!H61</f>
        <v>2</v>
      </c>
      <c r="D21" s="49">
        <f>'прил 2'!I61</f>
        <v>2</v>
      </c>
      <c r="E21" s="19">
        <f t="shared" si="0"/>
        <v>100</v>
      </c>
    </row>
    <row r="22" spans="1:6" ht="22.5" customHeight="1">
      <c r="A22" s="93">
        <v>400</v>
      </c>
      <c r="B22" s="94" t="s">
        <v>18</v>
      </c>
      <c r="C22" s="50">
        <f>SUM(C23:C25)</f>
        <v>7526.400000000001</v>
      </c>
      <c r="D22" s="50">
        <f>SUM(D23:D25)</f>
        <v>6697.7</v>
      </c>
      <c r="E22" s="18">
        <f t="shared" si="0"/>
        <v>88.98942389455782</v>
      </c>
      <c r="F22" s="11"/>
    </row>
    <row r="23" spans="1:6" ht="22.5" customHeight="1">
      <c r="A23" s="92">
        <v>401</v>
      </c>
      <c r="B23" s="107" t="s">
        <v>325</v>
      </c>
      <c r="C23" s="49">
        <f>'прил 2'!H67</f>
        <v>36.8</v>
      </c>
      <c r="D23" s="49">
        <f>'прил 2'!I67</f>
        <v>36.7</v>
      </c>
      <c r="E23" s="19">
        <f t="shared" si="0"/>
        <v>99.72826086956523</v>
      </c>
      <c r="F23" s="11"/>
    </row>
    <row r="24" spans="1:6" ht="22.5" customHeight="1">
      <c r="A24" s="92">
        <v>409</v>
      </c>
      <c r="B24" s="95" t="s">
        <v>122</v>
      </c>
      <c r="C24" s="49">
        <f>'прил 2'!H72</f>
        <v>6544.6</v>
      </c>
      <c r="D24" s="49">
        <f>'прил 2'!I72</f>
        <v>5901.1</v>
      </c>
      <c r="E24" s="19">
        <f t="shared" si="0"/>
        <v>90.16746630810134</v>
      </c>
      <c r="F24" s="11"/>
    </row>
    <row r="25" spans="1:5" ht="30" customHeight="1">
      <c r="A25" s="92">
        <v>412</v>
      </c>
      <c r="B25" s="91" t="s">
        <v>19</v>
      </c>
      <c r="C25" s="49">
        <f>'прил 2'!H86</f>
        <v>945</v>
      </c>
      <c r="D25" s="49">
        <f>'прил 2'!I86</f>
        <v>759.9</v>
      </c>
      <c r="E25" s="19">
        <f t="shared" si="0"/>
        <v>80.41269841269842</v>
      </c>
    </row>
    <row r="26" spans="1:6" ht="22.5" customHeight="1">
      <c r="A26" s="93">
        <v>500</v>
      </c>
      <c r="B26" s="94" t="s">
        <v>20</v>
      </c>
      <c r="C26" s="50">
        <f>SUM(C27:C28)</f>
        <v>19354.399999999998</v>
      </c>
      <c r="D26" s="50">
        <f>SUM(D27:D28)</f>
        <v>17992.3</v>
      </c>
      <c r="E26" s="18">
        <f t="shared" si="0"/>
        <v>92.96232381267309</v>
      </c>
      <c r="F26" s="11"/>
    </row>
    <row r="27" spans="1:5" ht="22.5" customHeight="1">
      <c r="A27" s="92">
        <v>502</v>
      </c>
      <c r="B27" s="91" t="s">
        <v>21</v>
      </c>
      <c r="C27" s="49">
        <f>'прил 2'!H90</f>
        <v>2744.6</v>
      </c>
      <c r="D27" s="49">
        <f>'прил 2'!I90</f>
        <v>1399.1</v>
      </c>
      <c r="E27" s="19">
        <f t="shared" si="0"/>
        <v>50.97646287254973</v>
      </c>
    </row>
    <row r="28" spans="1:5" ht="22.5" customHeight="1">
      <c r="A28" s="92">
        <v>503</v>
      </c>
      <c r="B28" s="91" t="s">
        <v>22</v>
      </c>
      <c r="C28" s="49">
        <f>'прил 2'!H101</f>
        <v>16609.8</v>
      </c>
      <c r="D28" s="49">
        <f>'прил 2'!I101</f>
        <v>16593.2</v>
      </c>
      <c r="E28" s="19">
        <f t="shared" si="0"/>
        <v>99.90005900131248</v>
      </c>
    </row>
    <row r="29" spans="1:5" ht="22.5" customHeight="1">
      <c r="A29" s="93">
        <v>800</v>
      </c>
      <c r="B29" s="94" t="s">
        <v>271</v>
      </c>
      <c r="C29" s="50">
        <f>SUM(C30:C31)</f>
        <v>5025.6</v>
      </c>
      <c r="D29" s="50">
        <f>SUM(D30:D31)</f>
        <v>5025.6</v>
      </c>
      <c r="E29" s="18">
        <f t="shared" si="0"/>
        <v>100</v>
      </c>
    </row>
    <row r="30" spans="1:5" ht="22.5" customHeight="1">
      <c r="A30" s="92">
        <v>801</v>
      </c>
      <c r="B30" s="91" t="s">
        <v>23</v>
      </c>
      <c r="C30" s="49">
        <f>'прил 2'!H121</f>
        <v>5025.6</v>
      </c>
      <c r="D30" s="49">
        <f>'прил 2'!I121</f>
        <v>5025.6</v>
      </c>
      <c r="E30" s="19">
        <f t="shared" si="0"/>
        <v>100</v>
      </c>
    </row>
    <row r="31" spans="1:5" ht="30" customHeight="1" hidden="1">
      <c r="A31" s="92">
        <v>804</v>
      </c>
      <c r="B31" s="91" t="s">
        <v>0</v>
      </c>
      <c r="C31" s="49">
        <v>0</v>
      </c>
      <c r="D31" s="49">
        <v>0</v>
      </c>
      <c r="E31" s="19" t="e">
        <f t="shared" si="0"/>
        <v>#DIV/0!</v>
      </c>
    </row>
    <row r="32" spans="1:5" ht="22.5" customHeight="1">
      <c r="A32" s="93">
        <v>1000</v>
      </c>
      <c r="B32" s="94" t="s">
        <v>25</v>
      </c>
      <c r="C32" s="50">
        <f>C33</f>
        <v>126.3</v>
      </c>
      <c r="D32" s="50">
        <f>D33</f>
        <v>126.2</v>
      </c>
      <c r="E32" s="18">
        <f t="shared" si="0"/>
        <v>99.92082343626288</v>
      </c>
    </row>
    <row r="33" spans="1:5" ht="22.5" customHeight="1">
      <c r="A33" s="92">
        <v>1001</v>
      </c>
      <c r="B33" s="91" t="s">
        <v>117</v>
      </c>
      <c r="C33" s="49">
        <f>'прил 2'!H143</f>
        <v>126.3</v>
      </c>
      <c r="D33" s="49">
        <f>'прил 2'!I143</f>
        <v>126.2</v>
      </c>
      <c r="E33" s="19">
        <f t="shared" si="0"/>
        <v>99.92082343626288</v>
      </c>
    </row>
    <row r="34" spans="1:5" ht="22.5" customHeight="1">
      <c r="A34" s="93">
        <v>1100</v>
      </c>
      <c r="B34" s="94" t="s">
        <v>24</v>
      </c>
      <c r="C34" s="50">
        <f>C35</f>
        <v>194.39999999999998</v>
      </c>
      <c r="D34" s="50">
        <f>D35</f>
        <v>194.3</v>
      </c>
      <c r="E34" s="18">
        <f>D34/C34*100</f>
        <v>99.94855967078192</v>
      </c>
    </row>
    <row r="35" spans="1:5" ht="22.5" customHeight="1">
      <c r="A35" s="92">
        <v>1102</v>
      </c>
      <c r="B35" s="91" t="s">
        <v>97</v>
      </c>
      <c r="C35" s="49">
        <f>'прил 2'!H148</f>
        <v>194.39999999999998</v>
      </c>
      <c r="D35" s="49">
        <f>'прил 2'!I148</f>
        <v>194.3</v>
      </c>
      <c r="E35" s="19">
        <f>D35/C35*100</f>
        <v>99.94855967078192</v>
      </c>
    </row>
    <row r="36" spans="1:5" ht="22.5" customHeight="1">
      <c r="A36" s="152" t="s">
        <v>46</v>
      </c>
      <c r="B36" s="153"/>
      <c r="C36" s="50">
        <f>C10+C17+C19+C22+C26+C29+C34+C32</f>
        <v>42016.4</v>
      </c>
      <c r="D36" s="50">
        <f>D10+D17+D19+D22+D26+D29+D34+D32</f>
        <v>39068.4</v>
      </c>
      <c r="E36" s="18">
        <f t="shared" si="0"/>
        <v>92.98369208213936</v>
      </c>
    </row>
    <row r="37" ht="30.75" customHeight="1"/>
    <row r="38" spans="1:5" ht="24.75" customHeight="1">
      <c r="A38" s="148" t="s">
        <v>102</v>
      </c>
      <c r="B38" s="148"/>
      <c r="C38" s="57"/>
      <c r="D38" s="156" t="s">
        <v>156</v>
      </c>
      <c r="E38" s="156"/>
    </row>
  </sheetData>
  <sheetProtection/>
  <mergeCells count="7">
    <mergeCell ref="A38:B38"/>
    <mergeCell ref="C1:D1"/>
    <mergeCell ref="A7:E7"/>
    <mergeCell ref="A36:B36"/>
    <mergeCell ref="C3:E5"/>
    <mergeCell ref="D38:E38"/>
    <mergeCell ref="D8:E8"/>
  </mergeCells>
  <printOptions/>
  <pageMargins left="0.76" right="0.25" top="0.6" bottom="0.61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1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27.75390625" style="0" customWidth="1"/>
    <col min="2" max="2" width="34.125" style="0" customWidth="1"/>
    <col min="3" max="3" width="19.75390625" style="0" customWidth="1"/>
    <col min="4" max="4" width="11.375" style="0" customWidth="1"/>
    <col min="5" max="5" width="7.00390625" style="0" customWidth="1"/>
  </cols>
  <sheetData>
    <row r="1" ht="3" customHeight="1"/>
    <row r="2" spans="3:5" ht="15.75">
      <c r="C2" s="149" t="s">
        <v>295</v>
      </c>
      <c r="D2" s="149"/>
      <c r="E2" s="31"/>
    </row>
    <row r="3" spans="3:5" ht="10.5" customHeight="1">
      <c r="C3" s="32"/>
      <c r="D3" s="32"/>
      <c r="E3" s="32"/>
    </row>
    <row r="4" spans="2:6" ht="141" customHeight="1">
      <c r="B4" s="1"/>
      <c r="C4" s="120" t="s">
        <v>428</v>
      </c>
      <c r="D4" s="120"/>
      <c r="E4" s="120"/>
      <c r="F4" s="1"/>
    </row>
    <row r="6" spans="1:5" ht="30.75" customHeight="1">
      <c r="A6" s="150" t="s">
        <v>118</v>
      </c>
      <c r="B6" s="164"/>
      <c r="C6" s="164"/>
      <c r="D6" s="164"/>
      <c r="E6" s="164"/>
    </row>
    <row r="7" spans="1:5" ht="24.75" customHeight="1">
      <c r="A7" s="4"/>
      <c r="B7" s="4"/>
      <c r="C7" s="4"/>
      <c r="D7" s="165" t="s">
        <v>127</v>
      </c>
      <c r="E7" s="165"/>
    </row>
    <row r="8" spans="1:5" ht="78" customHeight="1">
      <c r="A8" s="5" t="s">
        <v>44</v>
      </c>
      <c r="B8" s="5" t="s">
        <v>47</v>
      </c>
      <c r="C8" s="100" t="s">
        <v>405</v>
      </c>
      <c r="D8" s="166" t="s">
        <v>404</v>
      </c>
      <c r="E8" s="167"/>
    </row>
    <row r="9" spans="1:5" ht="13.5">
      <c r="A9" s="172" t="s">
        <v>100</v>
      </c>
      <c r="B9" s="173"/>
      <c r="C9" s="173"/>
      <c r="D9" s="173"/>
      <c r="E9" s="174"/>
    </row>
    <row r="10" spans="1:5" ht="47.25">
      <c r="A10" s="13"/>
      <c r="B10" s="35" t="s">
        <v>50</v>
      </c>
      <c r="C10" s="26">
        <f>C17+C11</f>
        <v>14901</v>
      </c>
      <c r="D10" s="168">
        <f>D11+D17</f>
        <v>11594.500000000004</v>
      </c>
      <c r="E10" s="169"/>
    </row>
    <row r="11" spans="1:5" ht="44.25" customHeight="1" hidden="1">
      <c r="A11" s="25" t="s">
        <v>162</v>
      </c>
      <c r="B11" s="30" t="s">
        <v>161</v>
      </c>
      <c r="C11" s="26">
        <f>C12-C14</f>
        <v>0</v>
      </c>
      <c r="D11" s="181">
        <f>D12-D14</f>
        <v>0</v>
      </c>
      <c r="E11" s="182"/>
    </row>
    <row r="12" spans="1:5" ht="63" hidden="1">
      <c r="A12" s="15" t="s">
        <v>163</v>
      </c>
      <c r="B12" s="24" t="s">
        <v>165</v>
      </c>
      <c r="C12" s="101">
        <f>C13</f>
        <v>0</v>
      </c>
      <c r="D12" s="179">
        <f>D13</f>
        <v>0</v>
      </c>
      <c r="E12" s="180"/>
    </row>
    <row r="13" spans="1:5" ht="78.75" hidden="1">
      <c r="A13" s="15" t="s">
        <v>170</v>
      </c>
      <c r="B13" s="24" t="s">
        <v>166</v>
      </c>
      <c r="C13" s="101">
        <v>0</v>
      </c>
      <c r="D13" s="179">
        <v>0</v>
      </c>
      <c r="E13" s="180"/>
    </row>
    <row r="14" spans="1:5" ht="78.75" hidden="1">
      <c r="A14" s="15" t="s">
        <v>164</v>
      </c>
      <c r="B14" s="24" t="s">
        <v>167</v>
      </c>
      <c r="C14" s="101">
        <f>C15</f>
        <v>0</v>
      </c>
      <c r="D14" s="179">
        <f>D15</f>
        <v>0</v>
      </c>
      <c r="E14" s="180"/>
    </row>
    <row r="15" spans="1:5" ht="78.75" hidden="1">
      <c r="A15" s="15" t="s">
        <v>169</v>
      </c>
      <c r="B15" s="21" t="s">
        <v>168</v>
      </c>
      <c r="C15" s="29">
        <v>0</v>
      </c>
      <c r="D15" s="159">
        <v>0</v>
      </c>
      <c r="E15" s="159"/>
    </row>
    <row r="16" spans="1:5" ht="15.75" hidden="1">
      <c r="A16" s="5"/>
      <c r="B16" s="21"/>
      <c r="C16" s="37"/>
      <c r="D16" s="170"/>
      <c r="E16" s="171"/>
    </row>
    <row r="17" spans="1:5" s="11" customFormat="1" ht="47.25">
      <c r="A17" s="25" t="s">
        <v>28</v>
      </c>
      <c r="B17" s="35" t="s">
        <v>51</v>
      </c>
      <c r="C17" s="27">
        <f>C19+C24</f>
        <v>14901</v>
      </c>
      <c r="D17" s="175">
        <f>D19+D24</f>
        <v>11594.500000000004</v>
      </c>
      <c r="E17" s="176"/>
    </row>
    <row r="18" spans="1:5" ht="18.75">
      <c r="A18" s="15"/>
      <c r="B18" s="14"/>
      <c r="C18" s="28"/>
      <c r="D18" s="177"/>
      <c r="E18" s="178"/>
    </row>
    <row r="19" spans="1:5" ht="31.5">
      <c r="A19" s="15" t="s">
        <v>29</v>
      </c>
      <c r="B19" s="23" t="s">
        <v>30</v>
      </c>
      <c r="C19" s="29">
        <v>-27115.4</v>
      </c>
      <c r="D19" s="160">
        <v>-27824.8</v>
      </c>
      <c r="E19" s="161"/>
    </row>
    <row r="20" spans="1:5" ht="31.5">
      <c r="A20" s="15" t="s">
        <v>31</v>
      </c>
      <c r="B20" s="23" t="s">
        <v>32</v>
      </c>
      <c r="C20" s="29">
        <f aca="true" t="shared" si="0" ref="C20:D22">C19</f>
        <v>-27115.4</v>
      </c>
      <c r="D20" s="160">
        <f t="shared" si="0"/>
        <v>-27824.8</v>
      </c>
      <c r="E20" s="161"/>
    </row>
    <row r="21" spans="1:5" ht="31.5">
      <c r="A21" s="15" t="s">
        <v>33</v>
      </c>
      <c r="B21" s="23" t="s">
        <v>34</v>
      </c>
      <c r="C21" s="29">
        <f t="shared" si="0"/>
        <v>-27115.4</v>
      </c>
      <c r="D21" s="160">
        <f t="shared" si="0"/>
        <v>-27824.8</v>
      </c>
      <c r="E21" s="161"/>
    </row>
    <row r="22" spans="1:5" ht="47.25">
      <c r="A22" s="15" t="s">
        <v>35</v>
      </c>
      <c r="B22" s="23" t="s">
        <v>296</v>
      </c>
      <c r="C22" s="29">
        <f t="shared" si="0"/>
        <v>-27115.4</v>
      </c>
      <c r="D22" s="160">
        <f t="shared" si="0"/>
        <v>-27824.8</v>
      </c>
      <c r="E22" s="161"/>
    </row>
    <row r="23" spans="1:5" ht="18.75">
      <c r="A23" s="15"/>
      <c r="B23" s="14"/>
      <c r="C23" s="28"/>
      <c r="D23" s="162"/>
      <c r="E23" s="163"/>
    </row>
    <row r="24" spans="1:5" ht="31.5">
      <c r="A24" s="15" t="s">
        <v>36</v>
      </c>
      <c r="B24" s="23" t="s">
        <v>37</v>
      </c>
      <c r="C24" s="29">
        <v>42016.4</v>
      </c>
      <c r="D24" s="160">
        <v>39419.3</v>
      </c>
      <c r="E24" s="161"/>
    </row>
    <row r="25" spans="1:5" ht="31.5">
      <c r="A25" s="15" t="s">
        <v>38</v>
      </c>
      <c r="B25" s="23" t="s">
        <v>39</v>
      </c>
      <c r="C25" s="29">
        <f aca="true" t="shared" si="1" ref="C25:D27">C24</f>
        <v>42016.4</v>
      </c>
      <c r="D25" s="160">
        <f t="shared" si="1"/>
        <v>39419.3</v>
      </c>
      <c r="E25" s="161"/>
    </row>
    <row r="26" spans="1:5" ht="31.5">
      <c r="A26" s="15" t="s">
        <v>40</v>
      </c>
      <c r="B26" s="23" t="s">
        <v>41</v>
      </c>
      <c r="C26" s="29">
        <f t="shared" si="1"/>
        <v>42016.4</v>
      </c>
      <c r="D26" s="160">
        <f t="shared" si="1"/>
        <v>39419.3</v>
      </c>
      <c r="E26" s="161"/>
    </row>
    <row r="27" spans="1:5" ht="47.25">
      <c r="A27" s="15" t="s">
        <v>43</v>
      </c>
      <c r="B27" s="23" t="s">
        <v>297</v>
      </c>
      <c r="C27" s="29">
        <f t="shared" si="1"/>
        <v>42016.4</v>
      </c>
      <c r="D27" s="160">
        <f t="shared" si="1"/>
        <v>39419.3</v>
      </c>
      <c r="E27" s="161"/>
    </row>
    <row r="28" spans="1:4" ht="15.75">
      <c r="A28" s="12"/>
      <c r="C28" s="158"/>
      <c r="D28" s="158"/>
    </row>
    <row r="29" ht="12" customHeight="1"/>
    <row r="30" ht="12.75" hidden="1"/>
    <row r="31" spans="1:5" ht="18.75">
      <c r="A31" s="148" t="s">
        <v>102</v>
      </c>
      <c r="B31" s="148"/>
      <c r="C31" s="2"/>
      <c r="D31" s="156" t="s">
        <v>156</v>
      </c>
      <c r="E31" s="156"/>
    </row>
  </sheetData>
  <sheetProtection/>
  <mergeCells count="27">
    <mergeCell ref="A9:E9"/>
    <mergeCell ref="D17:E17"/>
    <mergeCell ref="D18:E18"/>
    <mergeCell ref="D14:E14"/>
    <mergeCell ref="D13:E13"/>
    <mergeCell ref="D12:E12"/>
    <mergeCell ref="D11:E11"/>
    <mergeCell ref="D21:E21"/>
    <mergeCell ref="D23:E23"/>
    <mergeCell ref="C2:D2"/>
    <mergeCell ref="A6:E6"/>
    <mergeCell ref="C4:E4"/>
    <mergeCell ref="D7:E7"/>
    <mergeCell ref="D8:E8"/>
    <mergeCell ref="D22:E22"/>
    <mergeCell ref="D10:E10"/>
    <mergeCell ref="D16:E16"/>
    <mergeCell ref="A31:B31"/>
    <mergeCell ref="D31:E31"/>
    <mergeCell ref="C28:D28"/>
    <mergeCell ref="D15:E15"/>
    <mergeCell ref="D24:E24"/>
    <mergeCell ref="D27:E27"/>
    <mergeCell ref="D25:E25"/>
    <mergeCell ref="D19:E19"/>
    <mergeCell ref="D20:E20"/>
    <mergeCell ref="D26:E26"/>
  </mergeCells>
  <printOptions/>
  <pageMargins left="0.75" right="0.23" top="0.56" bottom="1.03" header="0.17" footer="0.93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14.625" style="0" customWidth="1"/>
    <col min="2" max="2" width="47.375" style="0" customWidth="1"/>
    <col min="3" max="3" width="17.375" style="0" customWidth="1"/>
    <col min="4" max="4" width="12.75390625" style="0" customWidth="1"/>
    <col min="5" max="5" width="11.00390625" style="0" customWidth="1"/>
  </cols>
  <sheetData>
    <row r="1" spans="3:5" ht="15.75">
      <c r="C1" s="183" t="s">
        <v>298</v>
      </c>
      <c r="D1" s="183"/>
      <c r="E1" s="31"/>
    </row>
    <row r="2" spans="3:5" ht="15">
      <c r="C2" s="32"/>
      <c r="D2" s="32"/>
      <c r="E2" s="32"/>
    </row>
    <row r="3" spans="3:5" ht="39.75" customHeight="1">
      <c r="C3" s="154" t="s">
        <v>427</v>
      </c>
      <c r="D3" s="155"/>
      <c r="E3" s="155"/>
    </row>
    <row r="4" spans="2:5" ht="39" customHeight="1">
      <c r="B4" s="1"/>
      <c r="C4" s="155"/>
      <c r="D4" s="155"/>
      <c r="E4" s="155"/>
    </row>
    <row r="5" spans="3:5" ht="52.5" customHeight="1">
      <c r="C5" s="155"/>
      <c r="D5" s="155"/>
      <c r="E5" s="155"/>
    </row>
    <row r="6" spans="3:5" ht="19.5" customHeight="1">
      <c r="C6" s="84"/>
      <c r="D6" s="84"/>
      <c r="E6" s="84"/>
    </row>
    <row r="8" spans="1:5" ht="45.75" customHeight="1">
      <c r="A8" s="150" t="s">
        <v>349</v>
      </c>
      <c r="B8" s="151"/>
      <c r="C8" s="151"/>
      <c r="D8" s="151"/>
      <c r="E8" s="151"/>
    </row>
    <row r="9" spans="1:5" ht="24" customHeight="1">
      <c r="A9" s="82"/>
      <c r="B9" s="83"/>
      <c r="C9" s="83"/>
      <c r="D9" s="83"/>
      <c r="E9" s="83"/>
    </row>
    <row r="10" spans="1:5" ht="23.25" customHeight="1">
      <c r="A10" s="4"/>
      <c r="B10" s="4"/>
      <c r="C10" s="4"/>
      <c r="D10" s="157" t="s">
        <v>127</v>
      </c>
      <c r="E10" s="157"/>
    </row>
    <row r="11" spans="1:5" ht="93" customHeight="1">
      <c r="A11" s="41" t="s">
        <v>44</v>
      </c>
      <c r="B11" s="41" t="s">
        <v>124</v>
      </c>
      <c r="C11" s="96" t="s">
        <v>403</v>
      </c>
      <c r="D11" s="97" t="s">
        <v>404</v>
      </c>
      <c r="E11" s="41" t="s">
        <v>125</v>
      </c>
    </row>
    <row r="12" spans="1:5" ht="66" customHeight="1">
      <c r="A12" s="102" t="s">
        <v>4</v>
      </c>
      <c r="B12" s="103" t="s">
        <v>411</v>
      </c>
      <c r="C12" s="104">
        <v>1072.5</v>
      </c>
      <c r="D12" s="104">
        <v>1072.5</v>
      </c>
      <c r="E12" s="77">
        <f aca="true" t="shared" si="0" ref="E12:E19">D12/C12*100</f>
        <v>100</v>
      </c>
    </row>
    <row r="13" spans="1:5" ht="47.25">
      <c r="A13" s="102" t="s">
        <v>181</v>
      </c>
      <c r="B13" s="103" t="s">
        <v>178</v>
      </c>
      <c r="C13" s="104">
        <v>4</v>
      </c>
      <c r="D13" s="104">
        <v>4</v>
      </c>
      <c r="E13" s="77">
        <f t="shared" si="0"/>
        <v>100</v>
      </c>
    </row>
    <row r="14" spans="1:5" ht="45" customHeight="1">
      <c r="A14" s="102" t="s">
        <v>184</v>
      </c>
      <c r="B14" s="103" t="s">
        <v>208</v>
      </c>
      <c r="C14" s="104">
        <v>6544.6</v>
      </c>
      <c r="D14" s="104">
        <v>5901.1</v>
      </c>
      <c r="E14" s="77">
        <f t="shared" si="0"/>
        <v>90.16746630810134</v>
      </c>
    </row>
    <row r="15" spans="1:5" ht="47.25">
      <c r="A15" s="102" t="s">
        <v>5</v>
      </c>
      <c r="B15" s="103" t="s">
        <v>185</v>
      </c>
      <c r="C15" s="104">
        <v>2744.6</v>
      </c>
      <c r="D15" s="104">
        <v>1399.1</v>
      </c>
      <c r="E15" s="77">
        <f t="shared" si="0"/>
        <v>50.97646287254973</v>
      </c>
    </row>
    <row r="16" spans="1:5" ht="47.25">
      <c r="A16" s="102" t="s">
        <v>6</v>
      </c>
      <c r="B16" s="103" t="s">
        <v>187</v>
      </c>
      <c r="C16" s="104">
        <v>16609.8</v>
      </c>
      <c r="D16" s="104">
        <v>16593.2</v>
      </c>
      <c r="E16" s="77">
        <f t="shared" si="0"/>
        <v>99.90005900131248</v>
      </c>
    </row>
    <row r="17" spans="1:5" ht="47.25">
      <c r="A17" s="102" t="s">
        <v>7</v>
      </c>
      <c r="B17" s="103" t="s">
        <v>192</v>
      </c>
      <c r="C17" s="104">
        <v>5025.6</v>
      </c>
      <c r="D17" s="104">
        <v>5025.6</v>
      </c>
      <c r="E17" s="77">
        <f t="shared" si="0"/>
        <v>100</v>
      </c>
    </row>
    <row r="18" spans="1:5" ht="63" hidden="1">
      <c r="A18" s="102" t="s">
        <v>195</v>
      </c>
      <c r="B18" s="103" t="s">
        <v>1</v>
      </c>
      <c r="C18" s="104">
        <v>0</v>
      </c>
      <c r="D18" s="104">
        <v>0</v>
      </c>
      <c r="E18" s="77" t="e">
        <f t="shared" si="0"/>
        <v>#DIV/0!</v>
      </c>
    </row>
    <row r="19" spans="1:5" ht="47.25">
      <c r="A19" s="102" t="s">
        <v>299</v>
      </c>
      <c r="B19" s="103" t="s">
        <v>3</v>
      </c>
      <c r="C19" s="104">
        <v>194.4</v>
      </c>
      <c r="D19" s="104">
        <v>194.3</v>
      </c>
      <c r="E19" s="77">
        <f t="shared" si="0"/>
        <v>99.9485596707819</v>
      </c>
    </row>
    <row r="20" spans="1:5" ht="32.25" customHeight="1">
      <c r="A20" s="184" t="s">
        <v>126</v>
      </c>
      <c r="B20" s="185"/>
      <c r="C20" s="51">
        <f>SUM(C12:C19)</f>
        <v>32195.5</v>
      </c>
      <c r="D20" s="51">
        <f>SUM(D12:D19)</f>
        <v>30189.8</v>
      </c>
      <c r="E20" s="78">
        <f>D20/C20*100</f>
        <v>93.77024739482226</v>
      </c>
    </row>
    <row r="21" spans="1:5" ht="14.25">
      <c r="A21" s="74"/>
      <c r="B21" s="74"/>
      <c r="C21" s="75"/>
      <c r="D21" s="75"/>
      <c r="E21" s="76"/>
    </row>
    <row r="23" spans="1:5" ht="18.75">
      <c r="A23" s="148" t="s">
        <v>102</v>
      </c>
      <c r="B23" s="148"/>
      <c r="C23" s="57"/>
      <c r="D23" s="156" t="s">
        <v>156</v>
      </c>
      <c r="E23" s="156"/>
    </row>
  </sheetData>
  <sheetProtection/>
  <mergeCells count="7">
    <mergeCell ref="A23:B23"/>
    <mergeCell ref="D23:E23"/>
    <mergeCell ref="D10:E10"/>
    <mergeCell ref="C1:D1"/>
    <mergeCell ref="C3:E5"/>
    <mergeCell ref="A8:E8"/>
    <mergeCell ref="A20:B20"/>
  </mergeCells>
  <printOptions/>
  <pageMargins left="0.75" right="0.17" top="0.36" bottom="0.26" header="0.25" footer="0.17"/>
  <pageSetup fitToHeight="2" fitToWidth="1"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35.125" style="0" customWidth="1"/>
    <col min="2" max="2" width="19.00390625" style="0" customWidth="1"/>
    <col min="3" max="3" width="20.25390625" style="0" customWidth="1"/>
    <col min="4" max="4" width="18.75390625" style="0" customWidth="1"/>
    <col min="5" max="5" width="14.75390625" style="0" customWidth="1"/>
  </cols>
  <sheetData>
    <row r="1" spans="3:5" ht="23.25" customHeight="1">
      <c r="C1" s="183" t="s">
        <v>119</v>
      </c>
      <c r="D1" s="183"/>
      <c r="E1" s="2"/>
    </row>
    <row r="2" ht="10.5" customHeight="1"/>
    <row r="3" spans="2:5" ht="147" customHeight="1">
      <c r="B3" s="1"/>
      <c r="C3" s="154" t="s">
        <v>428</v>
      </c>
      <c r="D3" s="154"/>
      <c r="E3" s="16"/>
    </row>
    <row r="4" spans="3:5" ht="21.75" customHeight="1">
      <c r="C4" s="1"/>
      <c r="D4" s="1"/>
      <c r="E4" s="1"/>
    </row>
    <row r="5" ht="6.75" customHeight="1"/>
    <row r="6" spans="1:5" ht="41.25" customHeight="1">
      <c r="A6" s="187" t="s">
        <v>128</v>
      </c>
      <c r="B6" s="188"/>
      <c r="C6" s="188"/>
      <c r="D6" s="188"/>
      <c r="E6" s="17"/>
    </row>
    <row r="7" spans="1:5" ht="29.25" customHeight="1">
      <c r="A7" s="79"/>
      <c r="B7" s="79"/>
      <c r="C7" s="34"/>
      <c r="D7" s="80" t="s">
        <v>127</v>
      </c>
      <c r="E7" s="1"/>
    </row>
    <row r="8" spans="1:5" ht="31.5">
      <c r="A8" s="21" t="s">
        <v>79</v>
      </c>
      <c r="B8" s="21" t="s">
        <v>80</v>
      </c>
      <c r="C8" s="21" t="s">
        <v>406</v>
      </c>
      <c r="D8" s="21" t="s">
        <v>407</v>
      </c>
      <c r="E8" s="4"/>
    </row>
    <row r="9" spans="1:5" ht="42" customHeight="1">
      <c r="A9" s="33" t="s">
        <v>123</v>
      </c>
      <c r="B9" s="33" t="s">
        <v>45</v>
      </c>
      <c r="C9" s="22">
        <v>626</v>
      </c>
      <c r="D9" s="22">
        <v>0</v>
      </c>
      <c r="E9" s="34"/>
    </row>
    <row r="10" spans="1:5" ht="15" customHeight="1">
      <c r="A10" s="33" t="s">
        <v>81</v>
      </c>
      <c r="B10" s="21"/>
      <c r="C10" s="22">
        <f>SUM(C9)</f>
        <v>626</v>
      </c>
      <c r="D10" s="22">
        <f>SUM(D9)</f>
        <v>0</v>
      </c>
      <c r="E10" s="34"/>
    </row>
    <row r="11" spans="1:5" ht="15" customHeight="1">
      <c r="A11" s="70"/>
      <c r="B11" s="4"/>
      <c r="C11" s="71"/>
      <c r="D11" s="71"/>
      <c r="E11" s="34"/>
    </row>
    <row r="12" spans="1:5" ht="15" customHeight="1">
      <c r="A12" s="70"/>
      <c r="B12" s="4"/>
      <c r="D12" s="1"/>
      <c r="E12" s="34"/>
    </row>
    <row r="13" spans="1:5" ht="30" customHeight="1">
      <c r="A13" s="148" t="s">
        <v>102</v>
      </c>
      <c r="B13" s="148"/>
      <c r="D13" s="2" t="s">
        <v>156</v>
      </c>
      <c r="E13" s="34"/>
    </row>
    <row r="14" spans="1:5" ht="12.75">
      <c r="A14" s="158"/>
      <c r="B14" s="158"/>
      <c r="D14" s="1"/>
      <c r="E14" s="1"/>
    </row>
    <row r="15" spans="1:5" ht="15.75">
      <c r="A15" s="186"/>
      <c r="B15" s="186"/>
      <c r="D15" s="31"/>
      <c r="E15" s="31"/>
    </row>
    <row r="16" spans="1:5" ht="18" customHeight="1">
      <c r="A16" s="186"/>
      <c r="B16" s="186"/>
      <c r="D16" s="31"/>
      <c r="E16" s="31"/>
    </row>
    <row r="21" ht="12.75" customHeight="1"/>
  </sheetData>
  <sheetProtection/>
  <mergeCells count="7">
    <mergeCell ref="A16:B16"/>
    <mergeCell ref="A14:B14"/>
    <mergeCell ref="A15:B15"/>
    <mergeCell ref="C1:D1"/>
    <mergeCell ref="A6:D6"/>
    <mergeCell ref="C3:D3"/>
    <mergeCell ref="A13:B13"/>
  </mergeCells>
  <printOptions/>
  <pageMargins left="0.85" right="0.22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2023-04-28T06:52:44Z</cp:lastPrinted>
  <dcterms:created xsi:type="dcterms:W3CDTF">2008-06-16T09:18:54Z</dcterms:created>
  <dcterms:modified xsi:type="dcterms:W3CDTF">2023-06-28T12:52:46Z</dcterms:modified>
  <cp:category/>
  <cp:version/>
  <cp:contentType/>
  <cp:contentStatus/>
</cp:coreProperties>
</file>